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esse\Desktop\Invoice 2025\250601\"/>
    </mc:Choice>
  </mc:AlternateContent>
  <xr:revisionPtr revIDLastSave="0" documentId="13_ncr:1_{E3C14BCC-E7FB-4119-B55B-D4C41847A5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livery" sheetId="2" r:id="rId1"/>
    <sheet name="cat 2" sheetId="1" r:id="rId2"/>
    <sheet name="cat 3" sheetId="3" r:id="rId3"/>
    <sheet name="cat 4" sheetId="4" r:id="rId4"/>
    <sheet name="Cat 5" sheetId="5" r:id="rId5"/>
    <sheet name="Cat 6" sheetId="6" r:id="rId6"/>
    <sheet name="cAT 7" sheetId="7" r:id="rId7"/>
    <sheet name="8" sheetId="8" r:id="rId8"/>
    <sheet name="9" sheetId="9" r:id="rId9"/>
    <sheet name="10" sheetId="10" r:id="rId10"/>
    <sheet name="11" sheetId="11" r:id="rId11"/>
    <sheet name="12" sheetId="12" r:id="rId12"/>
  </sheets>
  <definedNames>
    <definedName name="_xlnm._FilterDatabase" localSheetId="9" hidden="1">'10'!$B$3:$K$28</definedName>
    <definedName name="_xlnm._FilterDatabase" localSheetId="10" hidden="1">'11'!$B$3:$K$29</definedName>
    <definedName name="_xlnm._FilterDatabase" localSheetId="11" hidden="1">'12'!$B$3:$K$28</definedName>
    <definedName name="_xlnm._FilterDatabase" localSheetId="7" hidden="1">'8'!$B$3:$K$28</definedName>
    <definedName name="_xlnm._FilterDatabase" localSheetId="8" hidden="1">'9'!$B$3:$K$28</definedName>
    <definedName name="_xlnm._FilterDatabase" localSheetId="1" hidden="1">'cat 2'!$B$3:$K$27</definedName>
    <definedName name="_xlnm._FilterDatabase" localSheetId="2" hidden="1">'cat 3'!$B$3:$K$27</definedName>
    <definedName name="_xlnm._FilterDatabase" localSheetId="3" hidden="1">'cat 4'!$B$3:$K$27</definedName>
    <definedName name="_xlnm._FilterDatabase" localSheetId="4" hidden="1">'Cat 5'!$B$3:$K$27</definedName>
    <definedName name="_xlnm._FilterDatabase" localSheetId="5" hidden="1">'Cat 6'!$B$3:$K$27</definedName>
    <definedName name="_xlnm._FilterDatabase" localSheetId="6" hidden="1">'cAT 7'!$B$3:$K$27</definedName>
    <definedName name="_xlnm._FilterDatabase" localSheetId="0" hidden="1">Delivery!$B$3:$I$28</definedName>
    <definedName name="_xlnm.Print_Area" localSheetId="9">'10'!$B$2:$P$30</definedName>
    <definedName name="_xlnm.Print_Area" localSheetId="10">'11'!$B$2:$P$31</definedName>
    <definedName name="_xlnm.Print_Area" localSheetId="11">'12'!$B$2:$P$30</definedName>
    <definedName name="_xlnm.Print_Area" localSheetId="7">'8'!$B$2:$P$30</definedName>
    <definedName name="_xlnm.Print_Area" localSheetId="8">'9'!$B$2:$P$30</definedName>
    <definedName name="_xlnm.Print_Area" localSheetId="1">'cat 2'!$B$2:$P$29</definedName>
    <definedName name="_xlnm.Print_Area" localSheetId="2">'cat 3'!$B$2:$P$29</definedName>
    <definedName name="_xlnm.Print_Area" localSheetId="3">'cat 4'!$B$2:$P$29</definedName>
    <definedName name="_xlnm.Print_Area" localSheetId="4">'Cat 5'!$B$2:$P$29</definedName>
    <definedName name="_xlnm.Print_Area" localSheetId="5">'Cat 6'!$B$2:$P$29</definedName>
    <definedName name="_xlnm.Print_Area" localSheetId="6">'cAT 7'!$B$2:$P$29</definedName>
    <definedName name="_xlnm.Print_Area" localSheetId="0">Delivery!$B$2:$K$28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1" l="1"/>
  <c r="P18" i="11" s="1"/>
  <c r="N27" i="12"/>
  <c r="P27" i="12" s="1"/>
  <c r="N26" i="12"/>
  <c r="P26" i="12" s="1"/>
  <c r="P25" i="12"/>
  <c r="O25" i="12"/>
  <c r="N25" i="12"/>
  <c r="N24" i="12"/>
  <c r="P24" i="12" s="1"/>
  <c r="P23" i="12"/>
  <c r="N23" i="12"/>
  <c r="N22" i="12"/>
  <c r="P22" i="12" s="1"/>
  <c r="N21" i="12"/>
  <c r="P21" i="12" s="1"/>
  <c r="N20" i="12"/>
  <c r="P20" i="12" s="1"/>
  <c r="N19" i="12"/>
  <c r="P19" i="12" s="1"/>
  <c r="N18" i="12"/>
  <c r="P18" i="12" s="1"/>
  <c r="N17" i="12"/>
  <c r="P17" i="12" s="1"/>
  <c r="N16" i="12"/>
  <c r="P16" i="12" s="1"/>
  <c r="P15" i="12"/>
  <c r="N15" i="12"/>
  <c r="N14" i="12"/>
  <c r="P14" i="12" s="1"/>
  <c r="N13" i="12"/>
  <c r="P13" i="12" s="1"/>
  <c r="N12" i="12"/>
  <c r="P12" i="12" s="1"/>
  <c r="P11" i="12"/>
  <c r="N11" i="12"/>
  <c r="N10" i="12"/>
  <c r="P10" i="12" s="1"/>
  <c r="N9" i="12"/>
  <c r="P9" i="12" s="1"/>
  <c r="O8" i="12"/>
  <c r="N8" i="12"/>
  <c r="P8" i="12" s="1"/>
  <c r="O7" i="12"/>
  <c r="N7" i="12"/>
  <c r="P7" i="12" s="1"/>
  <c r="O6" i="12"/>
  <c r="N6" i="12"/>
  <c r="P6" i="12" s="1"/>
  <c r="N5" i="12"/>
  <c r="P5" i="12" s="1"/>
  <c r="N4" i="12"/>
  <c r="P4" i="12" s="1"/>
  <c r="N28" i="11"/>
  <c r="P28" i="11" s="1"/>
  <c r="N27" i="11"/>
  <c r="P27" i="11" s="1"/>
  <c r="O26" i="11"/>
  <c r="N26" i="11"/>
  <c r="P26" i="11" s="1"/>
  <c r="N25" i="11"/>
  <c r="P25" i="11" s="1"/>
  <c r="N24" i="11"/>
  <c r="P24" i="11" s="1"/>
  <c r="N23" i="11"/>
  <c r="P23" i="11" s="1"/>
  <c r="N22" i="11"/>
  <c r="P22" i="11" s="1"/>
  <c r="N21" i="11"/>
  <c r="P21" i="11" s="1"/>
  <c r="N20" i="11"/>
  <c r="P20" i="11" s="1"/>
  <c r="N19" i="11"/>
  <c r="P19" i="11" s="1"/>
  <c r="N17" i="11"/>
  <c r="P17" i="11" s="1"/>
  <c r="N16" i="11"/>
  <c r="P16" i="11" s="1"/>
  <c r="N15" i="11"/>
  <c r="P15" i="11" s="1"/>
  <c r="N14" i="11"/>
  <c r="P14" i="11" s="1"/>
  <c r="N13" i="11"/>
  <c r="P13" i="11" s="1"/>
  <c r="N12" i="11"/>
  <c r="P12" i="11" s="1"/>
  <c r="N11" i="11"/>
  <c r="P11" i="11" s="1"/>
  <c r="N10" i="11"/>
  <c r="P10" i="11" s="1"/>
  <c r="N9" i="11"/>
  <c r="P9" i="11" s="1"/>
  <c r="O8" i="11"/>
  <c r="N8" i="11"/>
  <c r="O7" i="11"/>
  <c r="N7" i="11"/>
  <c r="O6" i="11"/>
  <c r="N6" i="11"/>
  <c r="P6" i="11" s="1"/>
  <c r="N5" i="11"/>
  <c r="P5" i="11" s="1"/>
  <c r="N4" i="11"/>
  <c r="P4" i="11" s="1"/>
  <c r="N27" i="10"/>
  <c r="P27" i="10" s="1"/>
  <c r="N26" i="10"/>
  <c r="P26" i="10" s="1"/>
  <c r="O25" i="10"/>
  <c r="N25" i="10"/>
  <c r="P25" i="10" s="1"/>
  <c r="P24" i="10"/>
  <c r="N24" i="10"/>
  <c r="N23" i="10"/>
  <c r="P23" i="10" s="1"/>
  <c r="N22" i="10"/>
  <c r="P22" i="10" s="1"/>
  <c r="N21" i="10"/>
  <c r="P21" i="10" s="1"/>
  <c r="P20" i="10"/>
  <c r="N20" i="10"/>
  <c r="N19" i="10"/>
  <c r="P19" i="10" s="1"/>
  <c r="N18" i="10"/>
  <c r="P18" i="10" s="1"/>
  <c r="N17" i="10"/>
  <c r="P17" i="10" s="1"/>
  <c r="P16" i="10"/>
  <c r="N16" i="10"/>
  <c r="N15" i="10"/>
  <c r="P15" i="10" s="1"/>
  <c r="N14" i="10"/>
  <c r="P14" i="10" s="1"/>
  <c r="N13" i="10"/>
  <c r="P13" i="10" s="1"/>
  <c r="P12" i="10"/>
  <c r="N12" i="10"/>
  <c r="N11" i="10"/>
  <c r="P11" i="10" s="1"/>
  <c r="N10" i="10"/>
  <c r="P10" i="10" s="1"/>
  <c r="N9" i="10"/>
  <c r="P9" i="10" s="1"/>
  <c r="P8" i="10"/>
  <c r="O8" i="10"/>
  <c r="N8" i="10"/>
  <c r="O7" i="10"/>
  <c r="N7" i="10"/>
  <c r="P7" i="10" s="1"/>
  <c r="O6" i="10"/>
  <c r="P6" i="10" s="1"/>
  <c r="N6" i="10"/>
  <c r="P5" i="10"/>
  <c r="N5" i="10"/>
  <c r="N4" i="10"/>
  <c r="P4" i="10" s="1"/>
  <c r="N27" i="9"/>
  <c r="P27" i="9" s="1"/>
  <c r="N26" i="9"/>
  <c r="P26" i="9" s="1"/>
  <c r="O25" i="9"/>
  <c r="N25" i="9"/>
  <c r="P25" i="9" s="1"/>
  <c r="N24" i="9"/>
  <c r="P24" i="9" s="1"/>
  <c r="N23" i="9"/>
  <c r="P23" i="9" s="1"/>
  <c r="N22" i="9"/>
  <c r="P22" i="9" s="1"/>
  <c r="N21" i="9"/>
  <c r="P21" i="9" s="1"/>
  <c r="N20" i="9"/>
  <c r="P20" i="9" s="1"/>
  <c r="N19" i="9"/>
  <c r="P19" i="9" s="1"/>
  <c r="N18" i="9"/>
  <c r="P18" i="9" s="1"/>
  <c r="N17" i="9"/>
  <c r="P17" i="9" s="1"/>
  <c r="N16" i="9"/>
  <c r="P16" i="9" s="1"/>
  <c r="N15" i="9"/>
  <c r="P15" i="9" s="1"/>
  <c r="N14" i="9"/>
  <c r="P14" i="9" s="1"/>
  <c r="N13" i="9"/>
  <c r="P13" i="9" s="1"/>
  <c r="N12" i="9"/>
  <c r="P12" i="9" s="1"/>
  <c r="N11" i="9"/>
  <c r="P11" i="9" s="1"/>
  <c r="N10" i="9"/>
  <c r="P10" i="9" s="1"/>
  <c r="N9" i="9"/>
  <c r="P9" i="9" s="1"/>
  <c r="O8" i="9"/>
  <c r="N8" i="9"/>
  <c r="P8" i="9" s="1"/>
  <c r="O7" i="9"/>
  <c r="N7" i="9"/>
  <c r="P7" i="9" s="1"/>
  <c r="O6" i="9"/>
  <c r="N6" i="9"/>
  <c r="N5" i="9"/>
  <c r="P5" i="9" s="1"/>
  <c r="N4" i="9"/>
  <c r="P4" i="9" s="1"/>
  <c r="P18" i="8"/>
  <c r="N18" i="8"/>
  <c r="P27" i="8"/>
  <c r="N27" i="8"/>
  <c r="P26" i="8"/>
  <c r="N26" i="8"/>
  <c r="O25" i="8"/>
  <c r="N25" i="8"/>
  <c r="P25" i="8" s="1"/>
  <c r="N24" i="8"/>
  <c r="P24" i="8" s="1"/>
  <c r="N23" i="8"/>
  <c r="P23" i="8" s="1"/>
  <c r="N22" i="8"/>
  <c r="P22" i="8" s="1"/>
  <c r="N21" i="8"/>
  <c r="P21" i="8" s="1"/>
  <c r="N20" i="8"/>
  <c r="P20" i="8" s="1"/>
  <c r="N19" i="8"/>
  <c r="P19" i="8" s="1"/>
  <c r="N17" i="8"/>
  <c r="P17" i="8" s="1"/>
  <c r="N16" i="8"/>
  <c r="P16" i="8" s="1"/>
  <c r="N15" i="8"/>
  <c r="P15" i="8" s="1"/>
  <c r="P14" i="8"/>
  <c r="N14" i="8"/>
  <c r="N13" i="8"/>
  <c r="P13" i="8" s="1"/>
  <c r="P12" i="8"/>
  <c r="N12" i="8"/>
  <c r="N11" i="8"/>
  <c r="P11" i="8" s="1"/>
  <c r="N10" i="8"/>
  <c r="P10" i="8" s="1"/>
  <c r="N9" i="8"/>
  <c r="P9" i="8" s="1"/>
  <c r="O8" i="8"/>
  <c r="N8" i="8"/>
  <c r="P7" i="8"/>
  <c r="O7" i="8"/>
  <c r="N7" i="8"/>
  <c r="O6" i="8"/>
  <c r="N6" i="8"/>
  <c r="P6" i="8" s="1"/>
  <c r="N5" i="8"/>
  <c r="P5" i="8" s="1"/>
  <c r="N4" i="8"/>
  <c r="P4" i="8" s="1"/>
  <c r="N4" i="7"/>
  <c r="N5" i="7"/>
  <c r="P5" i="7" s="1"/>
  <c r="N6" i="7"/>
  <c r="P6" i="7" s="1"/>
  <c r="O6" i="7"/>
  <c r="N7" i="7"/>
  <c r="O7" i="7"/>
  <c r="N8" i="7"/>
  <c r="P8" i="7" s="1"/>
  <c r="O8" i="7"/>
  <c r="N9" i="7"/>
  <c r="P9" i="7" s="1"/>
  <c r="N10" i="7"/>
  <c r="P10" i="7" s="1"/>
  <c r="N11" i="7"/>
  <c r="P11" i="7" s="1"/>
  <c r="N12" i="7"/>
  <c r="N13" i="7"/>
  <c r="N14" i="7"/>
  <c r="P14" i="7" s="1"/>
  <c r="N15" i="7"/>
  <c r="N16" i="7"/>
  <c r="P16" i="7" s="1"/>
  <c r="N17" i="7"/>
  <c r="P17" i="7" s="1"/>
  <c r="N18" i="7"/>
  <c r="N19" i="7"/>
  <c r="P19" i="7" s="1"/>
  <c r="N20" i="7"/>
  <c r="N21" i="7"/>
  <c r="N22" i="7"/>
  <c r="P22" i="7" s="1"/>
  <c r="N23" i="7"/>
  <c r="N24" i="7"/>
  <c r="O24" i="7"/>
  <c r="N25" i="7"/>
  <c r="P25" i="7" s="1"/>
  <c r="N26" i="7"/>
  <c r="P26" i="7" s="1"/>
  <c r="P23" i="7"/>
  <c r="P21" i="7"/>
  <c r="P20" i="7"/>
  <c r="P18" i="7"/>
  <c r="P15" i="7"/>
  <c r="P13" i="7"/>
  <c r="P12" i="7"/>
  <c r="P7" i="7"/>
  <c r="P4" i="7"/>
  <c r="N26" i="6"/>
  <c r="P26" i="6" s="1"/>
  <c r="N25" i="6"/>
  <c r="P25" i="6" s="1"/>
  <c r="G25" i="6"/>
  <c r="O24" i="6"/>
  <c r="N24" i="6"/>
  <c r="P24" i="6" s="1"/>
  <c r="N23" i="6"/>
  <c r="P23" i="6" s="1"/>
  <c r="N22" i="6"/>
  <c r="P22" i="6" s="1"/>
  <c r="N21" i="6"/>
  <c r="P21" i="6" s="1"/>
  <c r="N20" i="6"/>
  <c r="P20" i="6" s="1"/>
  <c r="N19" i="6"/>
  <c r="P19" i="6" s="1"/>
  <c r="N18" i="6"/>
  <c r="P18" i="6" s="1"/>
  <c r="N17" i="6"/>
  <c r="P17" i="6" s="1"/>
  <c r="N16" i="6"/>
  <c r="P16" i="6" s="1"/>
  <c r="N15" i="6"/>
  <c r="P15" i="6" s="1"/>
  <c r="N14" i="6"/>
  <c r="P14" i="6" s="1"/>
  <c r="N13" i="6"/>
  <c r="P13" i="6" s="1"/>
  <c r="N12" i="6"/>
  <c r="P12" i="6" s="1"/>
  <c r="N11" i="6"/>
  <c r="P11" i="6" s="1"/>
  <c r="N10" i="6"/>
  <c r="P10" i="6" s="1"/>
  <c r="P9" i="6"/>
  <c r="N9" i="6"/>
  <c r="O8" i="6"/>
  <c r="N8" i="6"/>
  <c r="P8" i="6" s="1"/>
  <c r="O7" i="6"/>
  <c r="N7" i="6"/>
  <c r="P7" i="6" s="1"/>
  <c r="O6" i="6"/>
  <c r="N6" i="6"/>
  <c r="P6" i="6" s="1"/>
  <c r="N5" i="6"/>
  <c r="P5" i="6" s="1"/>
  <c r="N4" i="6"/>
  <c r="P4" i="6" s="1"/>
  <c r="O24" i="5"/>
  <c r="N24" i="5"/>
  <c r="P24" i="5" s="1"/>
  <c r="N23" i="5"/>
  <c r="P23" i="5" s="1"/>
  <c r="N22" i="5"/>
  <c r="P22" i="5" s="1"/>
  <c r="N21" i="5"/>
  <c r="P21" i="5" s="1"/>
  <c r="P20" i="5"/>
  <c r="N20" i="5"/>
  <c r="N19" i="5"/>
  <c r="P19" i="5" s="1"/>
  <c r="N18" i="5"/>
  <c r="P18" i="5" s="1"/>
  <c r="N17" i="5"/>
  <c r="P17" i="5" s="1"/>
  <c r="P16" i="5"/>
  <c r="N16" i="5"/>
  <c r="N15" i="5"/>
  <c r="P15" i="5" s="1"/>
  <c r="N14" i="5"/>
  <c r="P14" i="5" s="1"/>
  <c r="N13" i="5"/>
  <c r="P13" i="5" s="1"/>
  <c r="P12" i="5"/>
  <c r="N12" i="5"/>
  <c r="N11" i="5"/>
  <c r="P11" i="5" s="1"/>
  <c r="N10" i="5"/>
  <c r="P10" i="5" s="1"/>
  <c r="N9" i="5"/>
  <c r="P9" i="5" s="1"/>
  <c r="O8" i="5"/>
  <c r="N8" i="5"/>
  <c r="P8" i="5" s="1"/>
  <c r="O7" i="5"/>
  <c r="N7" i="5"/>
  <c r="P7" i="5" s="1"/>
  <c r="O6" i="5"/>
  <c r="N6" i="5"/>
  <c r="P6" i="5" s="1"/>
  <c r="N5" i="5"/>
  <c r="P5" i="5" s="1"/>
  <c r="N4" i="5"/>
  <c r="P4" i="5" s="1"/>
  <c r="O24" i="4"/>
  <c r="N24" i="4"/>
  <c r="P24" i="4" s="1"/>
  <c r="N23" i="4"/>
  <c r="P23" i="4" s="1"/>
  <c r="N22" i="4"/>
  <c r="P22" i="4" s="1"/>
  <c r="P21" i="4"/>
  <c r="N21" i="4"/>
  <c r="N20" i="4"/>
  <c r="P20" i="4" s="1"/>
  <c r="N19" i="4"/>
  <c r="P19" i="4" s="1"/>
  <c r="N18" i="4"/>
  <c r="P18" i="4" s="1"/>
  <c r="N17" i="4"/>
  <c r="P17" i="4" s="1"/>
  <c r="P16" i="4"/>
  <c r="N16" i="4"/>
  <c r="N15" i="4"/>
  <c r="P15" i="4" s="1"/>
  <c r="N14" i="4"/>
  <c r="P14" i="4" s="1"/>
  <c r="N13" i="4"/>
  <c r="P13" i="4" s="1"/>
  <c r="P12" i="4"/>
  <c r="N12" i="4"/>
  <c r="N11" i="4"/>
  <c r="P11" i="4" s="1"/>
  <c r="N10" i="4"/>
  <c r="P10" i="4" s="1"/>
  <c r="N9" i="4"/>
  <c r="P9" i="4" s="1"/>
  <c r="P8" i="4"/>
  <c r="O8" i="4"/>
  <c r="N8" i="4"/>
  <c r="O7" i="4"/>
  <c r="N7" i="4"/>
  <c r="P7" i="4" s="1"/>
  <c r="O6" i="4"/>
  <c r="N6" i="4"/>
  <c r="P6" i="4" s="1"/>
  <c r="N5" i="4"/>
  <c r="P5" i="4" s="1"/>
  <c r="P4" i="4"/>
  <c r="N4" i="4"/>
  <c r="N11" i="3"/>
  <c r="N7" i="3"/>
  <c r="N6" i="3"/>
  <c r="N24" i="3"/>
  <c r="P24" i="3" s="1"/>
  <c r="O24" i="3"/>
  <c r="P8" i="11" l="1"/>
  <c r="P7" i="11"/>
  <c r="P31" i="11" s="1"/>
  <c r="P30" i="12"/>
  <c r="P30" i="10"/>
  <c r="P6" i="9"/>
  <c r="P30" i="9"/>
  <c r="P8" i="8"/>
  <c r="P30" i="8"/>
  <c r="P24" i="7"/>
  <c r="P29" i="7"/>
  <c r="P29" i="6"/>
  <c r="P29" i="5"/>
  <c r="P29" i="4"/>
  <c r="N23" i="3"/>
  <c r="P23" i="3" s="1"/>
  <c r="N22" i="3"/>
  <c r="P22" i="3" s="1"/>
  <c r="N21" i="3"/>
  <c r="P21" i="3" s="1"/>
  <c r="N20" i="3"/>
  <c r="P20" i="3" s="1"/>
  <c r="N19" i="3"/>
  <c r="P19" i="3" s="1"/>
  <c r="N18" i="3"/>
  <c r="P18" i="3" s="1"/>
  <c r="N17" i="3"/>
  <c r="P17" i="3" s="1"/>
  <c r="N16" i="3"/>
  <c r="P16" i="3" s="1"/>
  <c r="N15" i="3"/>
  <c r="P15" i="3" s="1"/>
  <c r="P14" i="3"/>
  <c r="N14" i="3"/>
  <c r="N13" i="3"/>
  <c r="P13" i="3" s="1"/>
  <c r="N12" i="3"/>
  <c r="P12" i="3" s="1"/>
  <c r="P11" i="3"/>
  <c r="N10" i="3"/>
  <c r="P10" i="3" s="1"/>
  <c r="N9" i="3"/>
  <c r="P9" i="3" s="1"/>
  <c r="O8" i="3"/>
  <c r="N8" i="3"/>
  <c r="P8" i="3" s="1"/>
  <c r="O7" i="3"/>
  <c r="P7" i="3"/>
  <c r="O6" i="3"/>
  <c r="P6" i="3"/>
  <c r="N5" i="3"/>
  <c r="P5" i="3" s="1"/>
  <c r="N4" i="3"/>
  <c r="P4" i="3" s="1"/>
  <c r="N17" i="1"/>
  <c r="N18" i="1"/>
  <c r="P18" i="1" s="1"/>
  <c r="N16" i="1"/>
  <c r="P16" i="1" s="1"/>
  <c r="N15" i="1"/>
  <c r="P15" i="1" s="1"/>
  <c r="N14" i="1"/>
  <c r="P14" i="1" s="1"/>
  <c r="N9" i="1"/>
  <c r="N6" i="1"/>
  <c r="B21" i="2"/>
  <c r="B22" i="2" s="1"/>
  <c r="B23" i="2" s="1"/>
  <c r="B24" i="2" s="1"/>
  <c r="B25" i="2" s="1"/>
  <c r="B26" i="2" s="1"/>
  <c r="B27" i="2" s="1"/>
  <c r="B28" i="2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P29" i="3" l="1"/>
  <c r="P17" i="1"/>
  <c r="N23" i="1"/>
  <c r="P23" i="1" s="1"/>
  <c r="N22" i="1"/>
  <c r="P22" i="1" s="1"/>
  <c r="N21" i="1"/>
  <c r="P21" i="1" s="1"/>
  <c r="N20" i="1"/>
  <c r="P20" i="1" s="1"/>
  <c r="N19" i="1"/>
  <c r="P19" i="1" s="1"/>
  <c r="N13" i="1"/>
  <c r="P13" i="1" s="1"/>
  <c r="N12" i="1"/>
  <c r="P12" i="1" s="1"/>
  <c r="N11" i="1"/>
  <c r="P11" i="1" s="1"/>
  <c r="N10" i="1"/>
  <c r="P10" i="1" s="1"/>
  <c r="P9" i="1"/>
  <c r="N8" i="1"/>
  <c r="N7" i="1"/>
  <c r="N5" i="1"/>
  <c r="P5" i="1" s="1"/>
  <c r="O8" i="1"/>
  <c r="O7" i="1"/>
  <c r="O6" i="1"/>
  <c r="N4" i="1"/>
  <c r="P4" i="1" s="1"/>
  <c r="P8" i="1" l="1"/>
  <c r="P6" i="1"/>
  <c r="P7" i="1"/>
  <c r="P29" i="1" l="1"/>
</calcChain>
</file>

<file path=xl/sharedStrings.xml><?xml version="1.0" encoding="utf-8"?>
<sst xmlns="http://schemas.openxmlformats.org/spreadsheetml/2006/main" count="1048" uniqueCount="105">
  <si>
    <t>ID#</t>
  </si>
  <si>
    <t>Name</t>
  </si>
  <si>
    <t>Mon</t>
  </si>
  <si>
    <t>Tue</t>
  </si>
  <si>
    <t>Wed</t>
  </si>
  <si>
    <t>Thu</t>
  </si>
  <si>
    <t>Sat</t>
  </si>
  <si>
    <t>Fri</t>
  </si>
  <si>
    <t>F001</t>
  </si>
  <si>
    <t>Packaging</t>
  </si>
  <si>
    <t>Cup</t>
  </si>
  <si>
    <t>Volume</t>
  </si>
  <si>
    <t>F002</t>
  </si>
  <si>
    <t>4 LT</t>
  </si>
  <si>
    <t>Price</t>
  </si>
  <si>
    <t>Total Quantity</t>
  </si>
  <si>
    <t>Amount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</si>
  <si>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</si>
  <si>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</si>
  <si>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</si>
  <si>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</si>
  <si>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</si>
  <si>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</si>
  <si>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</si>
  <si>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</si>
  <si>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</si>
  <si>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Soya Bean 豆花水</t>
  </si>
  <si>
    <t>Sour Plum Soup 乌梅汤</t>
  </si>
  <si>
    <t>Fresh Lemonade 鲜柠汁</t>
  </si>
  <si>
    <t>Lime w/ Sour Plum Juice 鲜柑梅汁</t>
  </si>
  <si>
    <t>Roselle Drink 洛神花</t>
  </si>
  <si>
    <t>Lemon Barley 柠檬薏米</t>
  </si>
  <si>
    <t>Luo Han Longan Tea 罗汉龙眼茶</t>
  </si>
  <si>
    <t>Ice Jelly 特制果冻</t>
  </si>
  <si>
    <t>Grass Jelly 仙草冻</t>
  </si>
  <si>
    <t>F002A</t>
  </si>
  <si>
    <t>BOTTLE</t>
  </si>
  <si>
    <t>CUP</t>
  </si>
  <si>
    <t>BLOW</t>
  </si>
  <si>
    <t>Box</t>
  </si>
  <si>
    <t>Carton</t>
  </si>
  <si>
    <t>Whole Corn</t>
  </si>
  <si>
    <t>Cream Corn</t>
  </si>
  <si>
    <t>567 gm</t>
  </si>
  <si>
    <t>565 gm</t>
  </si>
  <si>
    <t>200 gm</t>
  </si>
  <si>
    <t>280 gm</t>
  </si>
  <si>
    <t>400 gm</t>
  </si>
  <si>
    <t>425 gm</t>
  </si>
  <si>
    <t>410 gm</t>
  </si>
  <si>
    <t>Yifong</t>
  </si>
  <si>
    <t>Canned Longan  龙眼</t>
  </si>
  <si>
    <t>Canned Lychee</t>
  </si>
  <si>
    <t>Golden Champ</t>
  </si>
  <si>
    <t>Golden Boy</t>
  </si>
  <si>
    <t>Coconut Milk - Kara 200 gm</t>
  </si>
  <si>
    <t>Coconut Milk - Kara 1L</t>
  </si>
  <si>
    <t>12 Boxes</t>
  </si>
  <si>
    <t>SIGNATURE</t>
  </si>
  <si>
    <t>Remark</t>
  </si>
  <si>
    <t>Delivery Scheudle ( Feb 2023)</t>
  </si>
  <si>
    <t>TOTAL SALES FOR THE MONTH OF Feb 2023</t>
  </si>
  <si>
    <t>F012</t>
  </si>
  <si>
    <t>RED TEA JELLY</t>
  </si>
  <si>
    <t>PANDAN BEAN CURD JELLY</t>
  </si>
  <si>
    <t>BLUE PEA BEAN CURD JELLY</t>
  </si>
  <si>
    <t>BOX</t>
  </si>
  <si>
    <t>900 GM</t>
  </si>
  <si>
    <t>BUSY HONEY</t>
  </si>
  <si>
    <t>500 gm</t>
  </si>
  <si>
    <t>cat</t>
  </si>
  <si>
    <t>1 kg</t>
  </si>
  <si>
    <t>Delivery Scheudle ( Mar 2023)</t>
  </si>
  <si>
    <t>TOTAL SALES FOR THE MONTH OF Mar 2023</t>
  </si>
  <si>
    <t>PASSION FRUIT PUREE</t>
  </si>
  <si>
    <t>M1023B</t>
  </si>
  <si>
    <t>TOTAL SALES FOR THE MONTH OF Apr 2023</t>
  </si>
  <si>
    <t>Delivery Scheudle ( Apr 2023)</t>
  </si>
  <si>
    <t>Cat 5</t>
  </si>
  <si>
    <t>Delivery Scheudle ( May 2023)</t>
  </si>
  <si>
    <t>Delivery Scheudle ( June 2023)</t>
  </si>
  <si>
    <t>Almond Jelly</t>
  </si>
  <si>
    <t>250 Ml</t>
  </si>
  <si>
    <t>TOTAL SALES FOR THE MONTH OF June 2023</t>
  </si>
  <si>
    <t>Emtry BLOW</t>
  </si>
  <si>
    <t>MILI LYCHEE</t>
  </si>
  <si>
    <t>MILI</t>
  </si>
  <si>
    <t>bowl</t>
  </si>
  <si>
    <t>250 ml</t>
  </si>
  <si>
    <t>Delivery Scheudle ( JuL 2023)</t>
  </si>
  <si>
    <t>Delivery Scheudle ( AUG 2023)</t>
  </si>
  <si>
    <t>TOTAL SALES FOR THE MONTH OF JuL 2023</t>
  </si>
  <si>
    <t>Snow Fungus Jelly</t>
  </si>
  <si>
    <t>350 ml</t>
  </si>
  <si>
    <t>-</t>
  </si>
  <si>
    <t>TOTAL SALES FOR THE MONTH OF Aug 2023</t>
  </si>
  <si>
    <t>TOTAL SALES FOR THE MONTH OF Sep 2023</t>
  </si>
  <si>
    <t>Delivery Scheudle ( Sep 2023)</t>
  </si>
  <si>
    <t>Delivery Scheudle ( NOV 2023)</t>
  </si>
  <si>
    <t>TOTAL SALES FOR THE MONTH OF NOV 2023</t>
  </si>
  <si>
    <t>TOTAL SALES FOR THE MONTH OF DEC 2023</t>
  </si>
  <si>
    <t>Delivery Scheudle ( DEC 2023)</t>
  </si>
  <si>
    <t>PINEAPPLE PUREE</t>
  </si>
  <si>
    <t xml:space="preserve">Delivery Schedule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</si>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</sst>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2" applyFont="1"/>
    <xf numFmtId="0" fontId="4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3" fillId="0" borderId="1" xfId="2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3" fillId="5" borderId="1" xfId="2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/>
    <xf numFmtId="16" fontId="0" fillId="2" borderId="2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164" fontId="0" fillId="3" borderId="1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4" fillId="5" borderId="1" xfId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7579-E779-4B9F-B582-3B162EF542C5}">
  <sheetPr>
    <pageSetUpPr fitToPage="1"/>
  </sheetPr>
  <dimension ref="B2:L28"/>
  <sheetViews>
    <sheetView tabSelected="1" topLeftCell="A4" zoomScaleNormal="100" workbookViewId="0">
      <selection activeCell="D5" sqref="D5"/>
    </sheetView>
  </sheetViews>
  <sheetFormatPr defaultRowHeight="14.5" x14ac:dyDescent="0.35"/>
  <cols>
    <col min="2" max="2" width="9.453125" customWidth="1"/>
    <col min="3" max="3" width="39.81640625" style="1" customWidth="1"/>
    <col min="4" max="10" width="10.6328125" style="3" customWidth="1"/>
    <col min="11" max="11" width="35.6328125" style="5" customWidth="1"/>
  </cols>
  <sheetData>
    <row r="2" spans="2:12" x14ac:dyDescent="0.35">
      <c r="B2" s="21" t="s">
        <v>0</v>
      </c>
      <c r="C2" s="21" t="s">
        <v>1</v>
      </c>
      <c r="D2" s="21" t="s">
        <v>103</v>
      </c>
      <c r="E2" s="21"/>
      <c r="F2" s="21"/>
      <c r="G2" s="21"/>
      <c r="H2" s="21"/>
      <c r="I2" s="21"/>
      <c r="J2" s="22" t="s">
        <v>15</v>
      </c>
      <c r="K2" s="20" t="s">
        <v>59</v>
      </c>
    </row>
    <row r="3" spans="2:12" x14ac:dyDescent="0.35">
      <c r="B3" s="21"/>
      <c r="C3" s="21"/>
      <c r="D3" s="2" t="s">
        <v>2</v>
      </c>
      <c r="E3" s="2" t="s">
        <v>3</v>
      </c>
      <c r="F3" s="2" t="s">
        <v>4</v>
      </c>
      <c r="G3" s="2" t="s">
        <v>5</v>
      </c>
      <c r="H3" s="2" t="s">
        <v>7</v>
      </c>
      <c r="I3" s="2" t="s">
        <v>6</v>
      </c>
      <c r="J3" s="23"/>
      <c r="K3" s="20"/>
    </row>
    <row r="4" spans="2:12" ht="23" customHeight="1" x14ac:dyDescent="0.35">
      <c r="B4" s="6">
        <v>1</v>
      </c>
      <c r="C4" s="19"/>
      <c r="D4" s="18"/>
      <c r="E4" s="9"/>
      <c r="F4" s="9"/>
      <c r="G4" s="9"/>
      <c r="H4" s="9"/>
      <c r="I4" s="9"/>
      <c r="J4" s="9"/>
      <c r="K4" s="10"/>
      <c r="L4" s="4"/>
    </row>
    <row r="5" spans="2:12" ht="23" customHeight="1" x14ac:dyDescent="0.35">
      <c r="B5" s="6">
        <v>2</v>
      </c>
      <c r="C5" s="19"/>
      <c r="D5" s="18" t="s">
        <v>104</v>
      </c>
      <c r="E5" s="9"/>
      <c r="F5" s="9"/>
      <c r="G5" s="9"/>
      <c r="H5" s="9"/>
      <c r="I5" s="9"/>
      <c r="J5" s="9"/>
      <c r="K5" s="10"/>
      <c r="L5" s="4"/>
    </row>
    <row r="6" spans="2:12" ht="23" customHeight="1" x14ac:dyDescent="0.35">
      <c r="B6" s="6">
        <v>3</v>
      </c>
      <c r="C6" s="19"/>
      <c r="D6" s="18"/>
      <c r="E6" s="9"/>
      <c r="F6" s="9"/>
      <c r="G6" s="9"/>
      <c r="H6" s="9"/>
      <c r="I6" s="9"/>
      <c r="J6" s="9"/>
      <c r="K6" s="10"/>
      <c r="L6" s="4"/>
    </row>
    <row r="7" spans="2:12" ht="23" customHeight="1" x14ac:dyDescent="0.35">
      <c r="B7" s="6">
        <v>4</v>
      </c>
      <c r="C7" s="19"/>
      <c r="D7" s="18"/>
      <c r="E7" s="9"/>
      <c r="F7" s="9"/>
      <c r="G7" s="9"/>
      <c r="H7" s="9"/>
      <c r="I7" s="9"/>
      <c r="J7" s="9"/>
      <c r="K7" s="10"/>
      <c r="L7" s="4"/>
    </row>
    <row r="8" spans="2:12" ht="23" customHeight="1" x14ac:dyDescent="0.35">
      <c r="B8" s="6">
        <v>5</v>
      </c>
      <c r="C8" s="19"/>
      <c r="D8" s="18"/>
      <c r="E8" s="9"/>
      <c r="F8" s="9"/>
      <c r="G8" s="9"/>
      <c r="H8" s="9"/>
      <c r="I8" s="9"/>
      <c r="J8" s="9"/>
      <c r="K8" s="10"/>
      <c r="L8" s="4"/>
    </row>
    <row r="9" spans="2:12" ht="23" customHeight="1" x14ac:dyDescent="0.35">
      <c r="B9" s="6">
        <v>6</v>
      </c>
      <c r="C9" s="19"/>
      <c r="D9" s="18"/>
      <c r="E9" s="9"/>
      <c r="F9" s="9"/>
      <c r="G9" s="9"/>
      <c r="H9" s="9"/>
      <c r="I9" s="9"/>
      <c r="J9" s="9"/>
      <c r="K9" s="10"/>
      <c r="L9" s="4"/>
    </row>
    <row r="10" spans="2:12" ht="23" customHeight="1" x14ac:dyDescent="0.35">
      <c r="B10" s="6">
        <f>B9+1</f>
        <v>7</v>
      </c>
      <c r="C10" s="19"/>
      <c r="D10" s="18"/>
      <c r="E10" s="9"/>
      <c r="F10" s="9"/>
      <c r="G10" s="9"/>
      <c r="H10" s="9"/>
      <c r="I10" s="9"/>
      <c r="J10" s="9"/>
      <c r="K10" s="10"/>
      <c r="L10" s="4"/>
    </row>
    <row r="11" spans="2:12" ht="23" customHeight="1" x14ac:dyDescent="0.35">
      <c r="B11" s="6">
        <f t="shared" ref="B11:B28" si="0">B10+1</f>
        <v>8</v>
      </c>
      <c r="C11" s="19"/>
      <c r="D11" s="18"/>
      <c r="E11" s="9"/>
      <c r="F11" s="9"/>
      <c r="G11" s="9"/>
      <c r="H11" s="9"/>
      <c r="I11" s="9"/>
      <c r="J11" s="9"/>
      <c r="K11" s="10"/>
      <c r="L11" s="4"/>
    </row>
    <row r="12" spans="2:12" ht="23" customHeight="1" x14ac:dyDescent="0.35">
      <c r="B12" s="6">
        <f t="shared" si="0"/>
        <v>9</v>
      </c>
      <c r="C12" s="19"/>
      <c r="D12" s="18"/>
      <c r="E12" s="9"/>
      <c r="F12" s="9"/>
      <c r="G12" s="9"/>
      <c r="H12" s="9"/>
      <c r="I12" s="9"/>
      <c r="J12" s="9"/>
      <c r="K12" s="10"/>
      <c r="L12" s="4"/>
    </row>
    <row r="13" spans="2:12" ht="23" customHeight="1" x14ac:dyDescent="0.35">
      <c r="B13" s="6">
        <f t="shared" si="0"/>
        <v>10</v>
      </c>
      <c r="C13" s="19"/>
      <c r="D13" s="18"/>
      <c r="E13" s="9"/>
      <c r="F13" s="9"/>
      <c r="G13" s="9"/>
      <c r="H13" s="9"/>
      <c r="I13" s="9"/>
      <c r="J13" s="9"/>
      <c r="K13" s="10"/>
      <c r="L13" s="4"/>
    </row>
    <row r="14" spans="2:12" ht="23" customHeight="1" x14ac:dyDescent="0.35">
      <c r="B14" s="6">
        <f t="shared" si="0"/>
        <v>11</v>
      </c>
      <c r="C14" s="19"/>
      <c r="D14" s="18"/>
      <c r="E14" s="9"/>
      <c r="F14" s="9"/>
      <c r="G14" s="9"/>
      <c r="H14" s="9"/>
      <c r="I14" s="9"/>
      <c r="J14" s="9"/>
      <c r="K14" s="10"/>
      <c r="L14" s="4"/>
    </row>
    <row r="15" spans="2:12" ht="23" customHeight="1" x14ac:dyDescent="0.35">
      <c r="B15" s="6">
        <f t="shared" si="0"/>
        <v>12</v>
      </c>
      <c r="C15" s="19"/>
      <c r="D15" s="18"/>
      <c r="E15" s="9"/>
      <c r="F15" s="9"/>
      <c r="G15" s="9"/>
      <c r="H15" s="9"/>
      <c r="I15" s="9"/>
      <c r="J15" s="9"/>
      <c r="K15" s="10"/>
      <c r="L15" s="4"/>
    </row>
    <row r="16" spans="2:12" ht="23" customHeight="1" x14ac:dyDescent="0.35">
      <c r="B16" s="6">
        <f t="shared" si="0"/>
        <v>13</v>
      </c>
      <c r="C16" s="19"/>
      <c r="D16" s="18"/>
      <c r="E16" s="9"/>
      <c r="F16" s="9"/>
      <c r="G16" s="9"/>
      <c r="H16" s="9"/>
      <c r="I16" s="9"/>
      <c r="J16" s="9"/>
      <c r="K16" s="10"/>
      <c r="L16" s="4"/>
    </row>
    <row r="17" spans="2:12" ht="23" customHeight="1" x14ac:dyDescent="0.35">
      <c r="B17" s="6">
        <f t="shared" si="0"/>
        <v>14</v>
      </c>
      <c r="C17" s="19"/>
      <c r="D17" s="18"/>
      <c r="E17" s="9"/>
      <c r="F17" s="9"/>
      <c r="G17" s="9"/>
      <c r="H17" s="9"/>
      <c r="I17" s="9"/>
      <c r="J17" s="9"/>
      <c r="K17" s="10"/>
      <c r="L17" s="4"/>
    </row>
    <row r="18" spans="2:12" ht="23" customHeight="1" x14ac:dyDescent="0.35">
      <c r="B18" s="6">
        <f t="shared" si="0"/>
        <v>15</v>
      </c>
      <c r="C18" s="19"/>
      <c r="D18" s="18"/>
      <c r="E18" s="9"/>
      <c r="F18" s="9"/>
      <c r="G18" s="9"/>
      <c r="H18" s="9"/>
      <c r="I18" s="9"/>
      <c r="J18" s="9"/>
      <c r="K18" s="10"/>
      <c r="L18" s="4"/>
    </row>
    <row r="19" spans="2:12" ht="23" customHeight="1" x14ac:dyDescent="0.35">
      <c r="B19" s="6">
        <f t="shared" si="0"/>
        <v>16</v>
      </c>
      <c r="C19" s="19"/>
      <c r="D19" s="18"/>
      <c r="E19" s="9"/>
      <c r="F19" s="9"/>
      <c r="G19" s="9"/>
      <c r="H19" s="9"/>
      <c r="I19" s="9"/>
      <c r="J19" s="9"/>
      <c r="K19" s="10"/>
      <c r="L19" s="4"/>
    </row>
    <row r="20" spans="2:12" ht="23" customHeight="1" x14ac:dyDescent="0.35">
      <c r="B20" s="6">
        <f t="shared" si="0"/>
        <v>17</v>
      </c>
      <c r="C20" s="19"/>
      <c r="D20" s="18"/>
      <c r="E20" s="9"/>
      <c r="F20" s="9"/>
      <c r="G20" s="9"/>
      <c r="H20" s="9"/>
      <c r="I20" s="9"/>
      <c r="J20" s="9"/>
      <c r="K20" s="10"/>
      <c r="L20" s="4"/>
    </row>
    <row r="21" spans="2:12" ht="23" customHeight="1" x14ac:dyDescent="0.35">
      <c r="B21" s="6">
        <f t="shared" si="0"/>
        <v>18</v>
      </c>
      <c r="C21" s="19"/>
      <c r="D21" s="18"/>
      <c r="E21" s="9"/>
      <c r="F21" s="9"/>
      <c r="G21" s="9"/>
      <c r="H21" s="9"/>
      <c r="I21" s="9"/>
      <c r="J21" s="9"/>
      <c r="K21" s="10"/>
      <c r="L21" s="4"/>
    </row>
    <row r="22" spans="2:12" ht="23" customHeight="1" x14ac:dyDescent="0.35">
      <c r="B22" s="6">
        <f t="shared" si="0"/>
        <v>19</v>
      </c>
      <c r="C22" s="19"/>
      <c r="D22" s="18"/>
      <c r="E22" s="9"/>
      <c r="F22" s="9"/>
      <c r="G22" s="9"/>
      <c r="H22" s="9"/>
      <c r="I22" s="9"/>
      <c r="J22" s="9"/>
      <c r="K22" s="10"/>
      <c r="L22" s="4"/>
    </row>
    <row r="23" spans="2:12" ht="23" customHeight="1" x14ac:dyDescent="0.35">
      <c r="B23" s="6">
        <f t="shared" si="0"/>
        <v>20</v>
      </c>
      <c r="C23" s="19"/>
      <c r="D23" s="18"/>
      <c r="E23" s="9"/>
      <c r="F23" s="9"/>
      <c r="G23" s="9"/>
      <c r="H23" s="9"/>
      <c r="I23" s="9"/>
      <c r="J23" s="9"/>
      <c r="K23" s="10"/>
      <c r="L23" s="4"/>
    </row>
    <row r="24" spans="2:12" ht="23" customHeight="1" x14ac:dyDescent="0.35">
      <c r="B24" s="6">
        <f t="shared" si="0"/>
        <v>21</v>
      </c>
      <c r="C24" s="19"/>
      <c r="D24" s="18"/>
      <c r="E24" s="9"/>
      <c r="F24" s="9"/>
      <c r="G24" s="9"/>
      <c r="H24" s="9"/>
      <c r="I24" s="9"/>
      <c r="J24" s="9"/>
      <c r="K24" s="10"/>
      <c r="L24" s="4"/>
    </row>
    <row r="25" spans="2:12" ht="23" customHeight="1" x14ac:dyDescent="0.35">
      <c r="B25" s="6">
        <f t="shared" si="0"/>
        <v>22</v>
      </c>
      <c r="C25" s="19"/>
      <c r="D25" s="18"/>
      <c r="E25" s="9"/>
      <c r="F25" s="9"/>
      <c r="G25" s="9"/>
      <c r="H25" s="9"/>
      <c r="I25" s="9"/>
      <c r="J25" s="9"/>
      <c r="K25" s="10"/>
      <c r="L25" s="4"/>
    </row>
    <row r="26" spans="2:12" ht="23" customHeight="1" x14ac:dyDescent="0.35">
      <c r="B26" s="6">
        <f t="shared" si="0"/>
        <v>23</v>
      </c>
      <c r="C26" s="19"/>
      <c r="D26" s="18"/>
      <c r="E26" s="9"/>
      <c r="F26" s="9"/>
      <c r="G26" s="9"/>
      <c r="H26" s="9"/>
      <c r="I26" s="9"/>
      <c r="J26" s="9"/>
      <c r="K26" s="10"/>
      <c r="L26" s="4"/>
    </row>
    <row r="27" spans="2:12" ht="23" customHeight="1" x14ac:dyDescent="0.35">
      <c r="B27" s="6">
        <f t="shared" si="0"/>
        <v>24</v>
      </c>
      <c r="C27" s="19"/>
      <c r="D27" s="18"/>
      <c r="E27" s="9"/>
      <c r="F27" s="9"/>
      <c r="G27" s="9"/>
      <c r="H27" s="9"/>
      <c r="I27" s="9"/>
      <c r="J27" s="9"/>
      <c r="K27" s="10"/>
      <c r="L27" s="4"/>
    </row>
    <row r="28" spans="2:12" ht="23" customHeight="1" x14ac:dyDescent="0.35">
      <c r="B28" s="6">
        <f t="shared" si="0"/>
        <v>25</v>
      </c>
      <c r="C28" s="19"/>
      <c r="D28" s="18"/>
      <c r="E28" s="9"/>
      <c r="F28" s="9"/>
      <c r="G28" s="9"/>
      <c r="H28" s="9"/>
      <c r="I28" s="9"/>
      <c r="J28" s="9"/>
      <c r="K28" s="10"/>
      <c r="L28" s="4"/>
    </row>
  </sheetData>
  <autoFilter ref="B3:I28" xr:uid="{F5E43437-34E5-46B0-921E-52A696E5152D}"/>
  <mergeCells count="5">
    <mergeCell ref="K2:K3"/>
    <mergeCell ref="B2:B3"/>
    <mergeCell ref="C2:C3"/>
    <mergeCell ref="D2:I2"/>
    <mergeCell ref="J2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D326E-7ABE-4CF3-917D-12E88B5E1005}">
  <sheetPr>
    <pageSetUpPr fitToPage="1"/>
  </sheetPr>
  <dimension ref="B1:Q30"/>
  <sheetViews>
    <sheetView topLeftCell="B1" zoomScaleNormal="100" workbookViewId="0">
      <selection activeCell="G8" sqref="G8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21" t="s">
        <v>0</v>
      </c>
      <c r="C2" s="21" t="s">
        <v>1</v>
      </c>
      <c r="D2" s="29" t="s">
        <v>9</v>
      </c>
      <c r="E2" s="31" t="s">
        <v>11</v>
      </c>
      <c r="F2" s="33" t="s">
        <v>97</v>
      </c>
      <c r="G2" s="34"/>
      <c r="H2" s="34"/>
      <c r="I2" s="34"/>
      <c r="J2" s="34"/>
      <c r="K2" s="34"/>
      <c r="L2" s="34"/>
      <c r="M2" s="35"/>
      <c r="N2" s="32" t="s">
        <v>15</v>
      </c>
      <c r="O2" s="20" t="s">
        <v>14</v>
      </c>
      <c r="P2" s="28" t="s">
        <v>16</v>
      </c>
    </row>
    <row r="3" spans="2:17" x14ac:dyDescent="0.35">
      <c r="B3" s="21"/>
      <c r="C3" s="21"/>
      <c r="D3" s="30"/>
      <c r="E3" s="30"/>
      <c r="F3" s="17">
        <v>45182</v>
      </c>
      <c r="G3" s="17">
        <v>45196</v>
      </c>
      <c r="H3" s="17"/>
      <c r="I3" s="17"/>
      <c r="J3" s="17"/>
      <c r="K3" s="17"/>
      <c r="L3" s="17"/>
      <c r="M3" s="17"/>
      <c r="N3" s="23"/>
      <c r="O3" s="20"/>
      <c r="P3" s="28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7" si="0">SUM(F5:K5)</f>
        <v>0</v>
      </c>
      <c r="O5" s="10">
        <v>1.1000000000000001</v>
      </c>
      <c r="P5" s="11">
        <f t="shared" ref="P5:P27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/>
      <c r="K6" s="9"/>
      <c r="L6" s="9"/>
      <c r="M6" s="9"/>
      <c r="N6" s="9">
        <f>SUM(F6:M6)</f>
        <v>0</v>
      </c>
      <c r="O6" s="10">
        <f>1.1*10</f>
        <v>11</v>
      </c>
      <c r="P6" s="11">
        <f t="shared" si="1"/>
        <v>0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>
        <v>2</v>
      </c>
      <c r="G8" s="9"/>
      <c r="H8" s="9"/>
      <c r="I8" s="9"/>
      <c r="J8" s="9"/>
      <c r="K8" s="9"/>
      <c r="L8" s="9"/>
      <c r="M8" s="9"/>
      <c r="N8" s="9">
        <f t="shared" si="0"/>
        <v>2</v>
      </c>
      <c r="O8" s="10">
        <f>1.1*10</f>
        <v>11</v>
      </c>
      <c r="P8" s="11">
        <f t="shared" si="1"/>
        <v>22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/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>
        <v>4</v>
      </c>
      <c r="H17" s="9"/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 t="s">
        <v>94</v>
      </c>
      <c r="C18" s="7" t="s">
        <v>92</v>
      </c>
      <c r="D18" s="8" t="s">
        <v>39</v>
      </c>
      <c r="E18" s="8" t="s">
        <v>93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1</v>
      </c>
      <c r="C19" s="7" t="s">
        <v>51</v>
      </c>
      <c r="D19" s="8" t="s">
        <v>50</v>
      </c>
      <c r="E19" s="8" t="s">
        <v>44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2</v>
      </c>
      <c r="C20" s="7" t="s">
        <v>52</v>
      </c>
      <c r="D20" s="8" t="s">
        <v>53</v>
      </c>
      <c r="E20" s="8" t="s">
        <v>43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3</v>
      </c>
      <c r="C21" s="7" t="s">
        <v>41</v>
      </c>
      <c r="D21" s="8" t="s">
        <v>54</v>
      </c>
      <c r="E21" s="8" t="s">
        <v>49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4</v>
      </c>
      <c r="C22" s="7" t="s">
        <v>42</v>
      </c>
      <c r="D22" s="8" t="s">
        <v>54</v>
      </c>
      <c r="E22" s="8" t="s">
        <v>48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5</v>
      </c>
      <c r="C23" s="7" t="s">
        <v>55</v>
      </c>
      <c r="D23" s="8" t="s">
        <v>39</v>
      </c>
      <c r="E23" s="8" t="s">
        <v>45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0.9</v>
      </c>
      <c r="P23" s="11">
        <f t="shared" si="1"/>
        <v>0</v>
      </c>
      <c r="Q23" s="4"/>
    </row>
    <row r="24" spans="2:17" ht="23" customHeight="1" x14ac:dyDescent="0.35">
      <c r="B24" s="6">
        <v>6</v>
      </c>
      <c r="C24" s="7" t="s">
        <v>56</v>
      </c>
      <c r="D24" s="8" t="s">
        <v>40</v>
      </c>
      <c r="E24" s="8" t="s">
        <v>57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3.5</v>
      </c>
      <c r="P24" s="11">
        <f t="shared" si="1"/>
        <v>0</v>
      </c>
      <c r="Q24" s="4"/>
    </row>
    <row r="25" spans="2:17" ht="23" customHeight="1" x14ac:dyDescent="0.35">
      <c r="B25" s="6">
        <v>7</v>
      </c>
      <c r="C25" s="7" t="s">
        <v>68</v>
      </c>
      <c r="D25" s="8" t="s">
        <v>36</v>
      </c>
      <c r="E25" s="8" t="s">
        <v>71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f>3.75*1.2</f>
        <v>4.5</v>
      </c>
      <c r="P25" s="11">
        <f t="shared" si="1"/>
        <v>0</v>
      </c>
      <c r="Q25" s="4"/>
    </row>
    <row r="26" spans="2:17" ht="23" customHeight="1" x14ac:dyDescent="0.35">
      <c r="B26" s="6">
        <v>8</v>
      </c>
      <c r="C26" s="7" t="s">
        <v>81</v>
      </c>
      <c r="D26" s="8" t="s">
        <v>38</v>
      </c>
      <c r="E26" s="8" t="s">
        <v>82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1.2</v>
      </c>
      <c r="P26" s="11">
        <f t="shared" si="1"/>
        <v>0</v>
      </c>
      <c r="Q26" s="4"/>
    </row>
    <row r="27" spans="2:17" ht="23" customHeight="1" x14ac:dyDescent="0.35">
      <c r="B27" s="6">
        <v>9</v>
      </c>
      <c r="C27" s="7" t="s">
        <v>85</v>
      </c>
      <c r="D27" s="8" t="s">
        <v>86</v>
      </c>
      <c r="E27" s="8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2.1</v>
      </c>
      <c r="P27" s="11">
        <f t="shared" si="1"/>
        <v>0</v>
      </c>
      <c r="Q27" s="4"/>
    </row>
    <row r="28" spans="2:17" ht="23" customHeight="1" x14ac:dyDescent="0.35">
      <c r="B28" s="6">
        <v>10</v>
      </c>
      <c r="C28" s="7" t="s">
        <v>84</v>
      </c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10"/>
      <c r="P28" s="12"/>
      <c r="Q28" s="4"/>
    </row>
    <row r="29" spans="2:17" ht="23" customHeight="1" x14ac:dyDescent="0.35">
      <c r="B29" s="27" t="s">
        <v>58</v>
      </c>
      <c r="C29" s="27"/>
      <c r="D29" s="27"/>
      <c r="E29" s="27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5"/>
      <c r="Q29" s="4"/>
    </row>
    <row r="30" spans="2:17" ht="20" customHeight="1" x14ac:dyDescent="0.35">
      <c r="B30" s="24" t="s">
        <v>96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16">
        <f>SUM(P4:P28)</f>
        <v>110</v>
      </c>
    </row>
  </sheetData>
  <autoFilter ref="B3:K28" xr:uid="{F5E43437-34E5-46B0-921E-52A696E5152D}"/>
  <mergeCells count="10">
    <mergeCell ref="O2:O3"/>
    <mergeCell ref="P2:P3"/>
    <mergeCell ref="B29:E29"/>
    <mergeCell ref="B30:O30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9DD9-1AF8-42F1-9CC3-AF75D2ED1D2D}">
  <sheetPr>
    <pageSetUpPr fitToPage="1"/>
  </sheetPr>
  <dimension ref="B1:Q31"/>
  <sheetViews>
    <sheetView topLeftCell="A9" zoomScaleNormal="100" workbookViewId="0">
      <selection activeCell="N18" sqref="N18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21" t="s">
        <v>0</v>
      </c>
      <c r="C2" s="21" t="s">
        <v>1</v>
      </c>
      <c r="D2" s="29" t="s">
        <v>9</v>
      </c>
      <c r="E2" s="31" t="s">
        <v>11</v>
      </c>
      <c r="F2" s="33" t="s">
        <v>98</v>
      </c>
      <c r="G2" s="34"/>
      <c r="H2" s="34"/>
      <c r="I2" s="34"/>
      <c r="J2" s="34"/>
      <c r="K2" s="34"/>
      <c r="L2" s="34"/>
      <c r="M2" s="35"/>
      <c r="N2" s="32" t="s">
        <v>15</v>
      </c>
      <c r="O2" s="20" t="s">
        <v>14</v>
      </c>
      <c r="P2" s="28" t="s">
        <v>16</v>
      </c>
    </row>
    <row r="3" spans="2:17" x14ac:dyDescent="0.35">
      <c r="B3" s="21"/>
      <c r="C3" s="21"/>
      <c r="D3" s="30"/>
      <c r="E3" s="30"/>
      <c r="F3" s="17">
        <v>45240</v>
      </c>
      <c r="G3" s="17">
        <v>45252</v>
      </c>
      <c r="H3" s="17"/>
      <c r="I3" s="17"/>
      <c r="J3" s="17"/>
      <c r="K3" s="17"/>
      <c r="L3" s="17"/>
      <c r="M3" s="17"/>
      <c r="N3" s="23"/>
      <c r="O3" s="20"/>
      <c r="P3" s="28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8" si="0">SUM(F5:K5)</f>
        <v>0</v>
      </c>
      <c r="O5" s="10">
        <v>1.1000000000000001</v>
      </c>
      <c r="P5" s="11">
        <f t="shared" ref="P5:P28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>
        <v>2</v>
      </c>
      <c r="G6" s="9"/>
      <c r="H6" s="9"/>
      <c r="I6" s="9"/>
      <c r="J6" s="9"/>
      <c r="K6" s="9"/>
      <c r="L6" s="9"/>
      <c r="M6" s="9"/>
      <c r="N6" s="9">
        <f>SUM(F6:M6)</f>
        <v>2</v>
      </c>
      <c r="O6" s="10">
        <f>1.1*10</f>
        <v>11</v>
      </c>
      <c r="P6" s="11">
        <f t="shared" si="1"/>
        <v>22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/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>
        <v>4</v>
      </c>
      <c r="G17" s="9"/>
      <c r="H17" s="9"/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/>
      <c r="C18" s="7" t="s">
        <v>102</v>
      </c>
      <c r="D18" s="8" t="s">
        <v>66</v>
      </c>
      <c r="E18" s="8" t="s">
        <v>67</v>
      </c>
      <c r="F18" s="9">
        <v>4</v>
      </c>
      <c r="G18" s="9"/>
      <c r="H18" s="9"/>
      <c r="I18" s="9"/>
      <c r="J18" s="9"/>
      <c r="K18" s="9"/>
      <c r="L18" s="9"/>
      <c r="M18" s="9"/>
      <c r="N18" s="9">
        <f>SUM(F18:K18)</f>
        <v>4</v>
      </c>
      <c r="O18" s="10">
        <v>7</v>
      </c>
      <c r="P18" s="11">
        <f t="shared" ref="P18" si="2">N18*O18</f>
        <v>28</v>
      </c>
      <c r="Q18" s="4"/>
    </row>
    <row r="19" spans="2:17" ht="23" customHeight="1" x14ac:dyDescent="0.35">
      <c r="B19" s="6" t="s">
        <v>94</v>
      </c>
      <c r="C19" s="7" t="s">
        <v>92</v>
      </c>
      <c r="D19" s="8" t="s">
        <v>39</v>
      </c>
      <c r="E19" s="8" t="s">
        <v>93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1</v>
      </c>
      <c r="C20" s="7" t="s">
        <v>51</v>
      </c>
      <c r="D20" s="8" t="s">
        <v>50</v>
      </c>
      <c r="E20" s="8" t="s">
        <v>44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2</v>
      </c>
      <c r="C21" s="7" t="s">
        <v>52</v>
      </c>
      <c r="D21" s="8" t="s">
        <v>53</v>
      </c>
      <c r="E21" s="8" t="s">
        <v>43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2.1</v>
      </c>
      <c r="P21" s="11">
        <f t="shared" si="1"/>
        <v>0</v>
      </c>
      <c r="Q21" s="4"/>
    </row>
    <row r="22" spans="2:17" ht="23" customHeight="1" x14ac:dyDescent="0.35">
      <c r="B22" s="6">
        <v>3</v>
      </c>
      <c r="C22" s="7" t="s">
        <v>41</v>
      </c>
      <c r="D22" s="8" t="s">
        <v>54</v>
      </c>
      <c r="E22" s="8" t="s">
        <v>49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4</v>
      </c>
      <c r="C23" s="7" t="s">
        <v>42</v>
      </c>
      <c r="D23" s="8" t="s">
        <v>54</v>
      </c>
      <c r="E23" s="8" t="s">
        <v>48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1.1000000000000001</v>
      </c>
      <c r="P23" s="11">
        <f t="shared" si="1"/>
        <v>0</v>
      </c>
      <c r="Q23" s="4"/>
    </row>
    <row r="24" spans="2:17" ht="23" customHeight="1" x14ac:dyDescent="0.35">
      <c r="B24" s="6">
        <v>5</v>
      </c>
      <c r="C24" s="7" t="s">
        <v>55</v>
      </c>
      <c r="D24" s="8" t="s">
        <v>39</v>
      </c>
      <c r="E24" s="8" t="s">
        <v>45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0.9</v>
      </c>
      <c r="P24" s="11">
        <f t="shared" si="1"/>
        <v>0</v>
      </c>
      <c r="Q24" s="4"/>
    </row>
    <row r="25" spans="2:17" ht="23" customHeight="1" x14ac:dyDescent="0.35">
      <c r="B25" s="6">
        <v>6</v>
      </c>
      <c r="C25" s="7" t="s">
        <v>56</v>
      </c>
      <c r="D25" s="8" t="s">
        <v>40</v>
      </c>
      <c r="E25" s="8" t="s">
        <v>57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v>3.5</v>
      </c>
      <c r="P25" s="11">
        <f t="shared" si="1"/>
        <v>0</v>
      </c>
      <c r="Q25" s="4"/>
    </row>
    <row r="26" spans="2:17" ht="23" customHeight="1" x14ac:dyDescent="0.35">
      <c r="B26" s="6">
        <v>7</v>
      </c>
      <c r="C26" s="7" t="s">
        <v>68</v>
      </c>
      <c r="D26" s="8" t="s">
        <v>36</v>
      </c>
      <c r="E26" s="8" t="s">
        <v>71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f>3.75*1.2</f>
        <v>4.5</v>
      </c>
      <c r="P26" s="11">
        <f t="shared" si="1"/>
        <v>0</v>
      </c>
      <c r="Q26" s="4"/>
    </row>
    <row r="27" spans="2:17" ht="23" customHeight="1" x14ac:dyDescent="0.35">
      <c r="B27" s="6">
        <v>8</v>
      </c>
      <c r="C27" s="7" t="s">
        <v>81</v>
      </c>
      <c r="D27" s="8" t="s">
        <v>38</v>
      </c>
      <c r="E27" s="8" t="s">
        <v>82</v>
      </c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1.2</v>
      </c>
      <c r="P27" s="11">
        <f t="shared" si="1"/>
        <v>0</v>
      </c>
      <c r="Q27" s="4"/>
    </row>
    <row r="28" spans="2:17" ht="23" customHeight="1" x14ac:dyDescent="0.35">
      <c r="B28" s="6">
        <v>9</v>
      </c>
      <c r="C28" s="7" t="s">
        <v>85</v>
      </c>
      <c r="D28" s="8" t="s">
        <v>86</v>
      </c>
      <c r="E28" s="8"/>
      <c r="F28" s="9"/>
      <c r="G28" s="9"/>
      <c r="H28" s="9"/>
      <c r="I28" s="9"/>
      <c r="J28" s="9"/>
      <c r="K28" s="9"/>
      <c r="L28" s="9"/>
      <c r="M28" s="9"/>
      <c r="N28" s="9">
        <f t="shared" si="0"/>
        <v>0</v>
      </c>
      <c r="O28" s="10">
        <v>2.1</v>
      </c>
      <c r="P28" s="11">
        <f t="shared" si="1"/>
        <v>0</v>
      </c>
      <c r="Q28" s="4"/>
    </row>
    <row r="29" spans="2:17" ht="23" customHeight="1" x14ac:dyDescent="0.35">
      <c r="B29" s="6">
        <v>10</v>
      </c>
      <c r="C29" s="7" t="s">
        <v>84</v>
      </c>
      <c r="D29" s="8"/>
      <c r="E29" s="8"/>
      <c r="F29" s="9"/>
      <c r="G29" s="9"/>
      <c r="H29" s="9"/>
      <c r="I29" s="9"/>
      <c r="J29" s="9"/>
      <c r="K29" s="9"/>
      <c r="L29" s="9"/>
      <c r="M29" s="9"/>
      <c r="N29" s="9"/>
      <c r="O29" s="10"/>
      <c r="P29" s="12"/>
      <c r="Q29" s="4"/>
    </row>
    <row r="30" spans="2:17" ht="23" customHeight="1" x14ac:dyDescent="0.35">
      <c r="B30" s="27" t="s">
        <v>58</v>
      </c>
      <c r="C30" s="27"/>
      <c r="D30" s="27"/>
      <c r="E30" s="27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5"/>
      <c r="Q30" s="4"/>
    </row>
    <row r="31" spans="2:17" ht="20" customHeight="1" x14ac:dyDescent="0.35">
      <c r="B31" s="24" t="s">
        <v>99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  <c r="P31" s="16">
        <f>SUM(P4:P29)</f>
        <v>138</v>
      </c>
    </row>
  </sheetData>
  <autoFilter ref="B3:K29" xr:uid="{F5E43437-34E5-46B0-921E-52A696E5152D}"/>
  <mergeCells count="10">
    <mergeCell ref="O2:O3"/>
    <mergeCell ref="P2:P3"/>
    <mergeCell ref="B30:E30"/>
    <mergeCell ref="B31:O31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A2D7-99D9-4195-94E6-B3A0DB595A0A}">
  <sheetPr>
    <pageSetUpPr fitToPage="1"/>
  </sheetPr>
  <dimension ref="B1:Q30"/>
  <sheetViews>
    <sheetView topLeftCell="B1" zoomScaleNormal="100" workbookViewId="0">
      <selection activeCell="I3" sqref="I3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21" t="s">
        <v>0</v>
      </c>
      <c r="C2" s="21" t="s">
        <v>1</v>
      </c>
      <c r="D2" s="29" t="s">
        <v>9</v>
      </c>
      <c r="E2" s="31" t="s">
        <v>11</v>
      </c>
      <c r="F2" s="33" t="s">
        <v>101</v>
      </c>
      <c r="G2" s="34"/>
      <c r="H2" s="34"/>
      <c r="I2" s="34"/>
      <c r="J2" s="34"/>
      <c r="K2" s="34"/>
      <c r="L2" s="34"/>
      <c r="M2" s="35"/>
      <c r="N2" s="32" t="s">
        <v>15</v>
      </c>
      <c r="O2" s="20" t="s">
        <v>14</v>
      </c>
      <c r="P2" s="28" t="s">
        <v>16</v>
      </c>
    </row>
    <row r="3" spans="2:17" x14ac:dyDescent="0.35">
      <c r="B3" s="21"/>
      <c r="C3" s="21"/>
      <c r="D3" s="30"/>
      <c r="E3" s="30"/>
      <c r="F3" s="17"/>
      <c r="G3" s="17"/>
      <c r="H3" s="17"/>
      <c r="I3" s="17"/>
      <c r="J3" s="17"/>
      <c r="K3" s="17"/>
      <c r="L3" s="17"/>
      <c r="M3" s="17"/>
      <c r="N3" s="23"/>
      <c r="O3" s="20"/>
      <c r="P3" s="28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7" si="0">SUM(F5:K5)</f>
        <v>0</v>
      </c>
      <c r="O5" s="10">
        <v>1.1000000000000001</v>
      </c>
      <c r="P5" s="11">
        <f t="shared" ref="P5:P27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/>
      <c r="K6" s="9"/>
      <c r="L6" s="9"/>
      <c r="M6" s="9"/>
      <c r="N6" s="9">
        <f>SUM(F6:M6)</f>
        <v>0</v>
      </c>
      <c r="O6" s="10">
        <f>1.1*10</f>
        <v>11</v>
      </c>
      <c r="P6" s="11">
        <f t="shared" si="1"/>
        <v>0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/>
      <c r="G11" s="9"/>
      <c r="H11" s="9"/>
      <c r="I11" s="9"/>
      <c r="J11" s="9"/>
      <c r="K11" s="9"/>
      <c r="L11" s="9"/>
      <c r="M11" s="9"/>
      <c r="N11" s="9">
        <f>SUM(F11:M11)</f>
        <v>0</v>
      </c>
      <c r="O11" s="10">
        <v>14</v>
      </c>
      <c r="P11" s="11">
        <f t="shared" si="1"/>
        <v>0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  <c r="O17" s="10">
        <v>8</v>
      </c>
      <c r="P17" s="11">
        <f t="shared" si="1"/>
        <v>0</v>
      </c>
      <c r="Q17" s="4"/>
    </row>
    <row r="18" spans="2:17" ht="23" customHeight="1" x14ac:dyDescent="0.35">
      <c r="B18" s="6" t="s">
        <v>94</v>
      </c>
      <c r="C18" s="7" t="s">
        <v>92</v>
      </c>
      <c r="D18" s="8" t="s">
        <v>39</v>
      </c>
      <c r="E18" s="8" t="s">
        <v>93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1</v>
      </c>
      <c r="C19" s="7" t="s">
        <v>51</v>
      </c>
      <c r="D19" s="8" t="s">
        <v>50</v>
      </c>
      <c r="E19" s="8" t="s">
        <v>44</v>
      </c>
      <c r="F19" s="9">
        <v>12</v>
      </c>
      <c r="G19" s="9"/>
      <c r="H19" s="9"/>
      <c r="I19" s="9"/>
      <c r="J19" s="9"/>
      <c r="K19" s="9"/>
      <c r="L19" s="9"/>
      <c r="M19" s="9"/>
      <c r="N19" s="9">
        <f t="shared" si="0"/>
        <v>12</v>
      </c>
      <c r="O19" s="10">
        <v>2.1</v>
      </c>
      <c r="P19" s="11">
        <f t="shared" si="1"/>
        <v>25.200000000000003</v>
      </c>
      <c r="Q19" s="4"/>
    </row>
    <row r="20" spans="2:17" ht="23" customHeight="1" x14ac:dyDescent="0.35">
      <c r="B20" s="6">
        <v>2</v>
      </c>
      <c r="C20" s="7" t="s">
        <v>52</v>
      </c>
      <c r="D20" s="8" t="s">
        <v>53</v>
      </c>
      <c r="E20" s="8" t="s">
        <v>43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3</v>
      </c>
      <c r="C21" s="7" t="s">
        <v>41</v>
      </c>
      <c r="D21" s="8" t="s">
        <v>54</v>
      </c>
      <c r="E21" s="8" t="s">
        <v>49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4</v>
      </c>
      <c r="C22" s="7" t="s">
        <v>42</v>
      </c>
      <c r="D22" s="8" t="s">
        <v>54</v>
      </c>
      <c r="E22" s="8" t="s">
        <v>48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5</v>
      </c>
      <c r="C23" s="7" t="s">
        <v>55</v>
      </c>
      <c r="D23" s="8" t="s">
        <v>39</v>
      </c>
      <c r="E23" s="8" t="s">
        <v>45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0.9</v>
      </c>
      <c r="P23" s="11">
        <f t="shared" si="1"/>
        <v>0</v>
      </c>
      <c r="Q23" s="4"/>
    </row>
    <row r="24" spans="2:17" ht="23" customHeight="1" x14ac:dyDescent="0.35">
      <c r="B24" s="6">
        <v>6</v>
      </c>
      <c r="C24" s="7" t="s">
        <v>56</v>
      </c>
      <c r="D24" s="8" t="s">
        <v>40</v>
      </c>
      <c r="E24" s="8" t="s">
        <v>57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3.5</v>
      </c>
      <c r="P24" s="11">
        <f t="shared" si="1"/>
        <v>0</v>
      </c>
      <c r="Q24" s="4"/>
    </row>
    <row r="25" spans="2:17" ht="23" customHeight="1" x14ac:dyDescent="0.35">
      <c r="B25" s="6">
        <v>7</v>
      </c>
      <c r="C25" s="7" t="s">
        <v>68</v>
      </c>
      <c r="D25" s="8" t="s">
        <v>36</v>
      </c>
      <c r="E25" s="8" t="s">
        <v>71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f>3.75*1.2</f>
        <v>4.5</v>
      </c>
      <c r="P25" s="11">
        <f t="shared" si="1"/>
        <v>0</v>
      </c>
      <c r="Q25" s="4"/>
    </row>
    <row r="26" spans="2:17" ht="23" customHeight="1" x14ac:dyDescent="0.35">
      <c r="B26" s="6">
        <v>8</v>
      </c>
      <c r="C26" s="7" t="s">
        <v>81</v>
      </c>
      <c r="D26" s="8" t="s">
        <v>38</v>
      </c>
      <c r="E26" s="8" t="s">
        <v>82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1.2</v>
      </c>
      <c r="P26" s="11">
        <f t="shared" si="1"/>
        <v>0</v>
      </c>
      <c r="Q26" s="4"/>
    </row>
    <row r="27" spans="2:17" ht="23" customHeight="1" x14ac:dyDescent="0.35">
      <c r="B27" s="6">
        <v>9</v>
      </c>
      <c r="C27" s="7" t="s">
        <v>85</v>
      </c>
      <c r="D27" s="8" t="s">
        <v>86</v>
      </c>
      <c r="E27" s="8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2.1</v>
      </c>
      <c r="P27" s="11">
        <f t="shared" si="1"/>
        <v>0</v>
      </c>
      <c r="Q27" s="4"/>
    </row>
    <row r="28" spans="2:17" ht="23" customHeight="1" x14ac:dyDescent="0.35">
      <c r="B28" s="6">
        <v>10</v>
      </c>
      <c r="C28" s="7" t="s">
        <v>84</v>
      </c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10"/>
      <c r="P28" s="12"/>
      <c r="Q28" s="4"/>
    </row>
    <row r="29" spans="2:17" ht="23" customHeight="1" x14ac:dyDescent="0.35">
      <c r="B29" s="27" t="s">
        <v>58</v>
      </c>
      <c r="C29" s="27"/>
      <c r="D29" s="27"/>
      <c r="E29" s="27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5"/>
      <c r="Q29" s="4"/>
    </row>
    <row r="30" spans="2:17" ht="20" customHeight="1" x14ac:dyDescent="0.35">
      <c r="B30" s="24" t="s">
        <v>100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16">
        <f>SUM(P4:P28)</f>
        <v>25.200000000000003</v>
      </c>
    </row>
  </sheetData>
  <autoFilter ref="B3:K28" xr:uid="{F5E43437-34E5-46B0-921E-52A696E5152D}"/>
  <mergeCells count="10">
    <mergeCell ref="O2:O3"/>
    <mergeCell ref="P2:P3"/>
    <mergeCell ref="B29:E29"/>
    <mergeCell ref="B30:O30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9"/>
  <sheetViews>
    <sheetView topLeftCell="B1" zoomScaleNormal="100" workbookViewId="0">
      <selection activeCell="K9" sqref="K9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/>
    <row r="2" spans="2:17" ht="15" thickBot="1" x14ac:dyDescent="0.4">
      <c r="B2" s="21" t="s">
        <v>0</v>
      </c>
      <c r="C2" s="21" t="s">
        <v>1</v>
      </c>
      <c r="D2" s="29" t="s">
        <v>9</v>
      </c>
      <c r="E2" s="31" t="s">
        <v>11</v>
      </c>
      <c r="F2" s="33" t="s">
        <v>60</v>
      </c>
      <c r="G2" s="34"/>
      <c r="H2" s="34"/>
      <c r="I2" s="34"/>
      <c r="J2" s="34"/>
      <c r="K2" s="34"/>
      <c r="L2" s="34"/>
      <c r="M2" s="35"/>
      <c r="N2" s="32" t="s">
        <v>15</v>
      </c>
      <c r="O2" s="20" t="s">
        <v>14</v>
      </c>
      <c r="P2" s="28" t="s">
        <v>16</v>
      </c>
    </row>
    <row r="3" spans="2:17" x14ac:dyDescent="0.35">
      <c r="B3" s="21"/>
      <c r="C3" s="21"/>
      <c r="D3" s="30"/>
      <c r="E3" s="30"/>
      <c r="F3" s="17">
        <v>44958</v>
      </c>
      <c r="G3" s="17">
        <v>44961</v>
      </c>
      <c r="H3" s="17">
        <v>44969</v>
      </c>
      <c r="I3" s="17">
        <v>44971</v>
      </c>
      <c r="J3" s="17">
        <v>44972</v>
      </c>
      <c r="K3" s="17">
        <v>44975</v>
      </c>
      <c r="L3" s="17">
        <v>44980</v>
      </c>
      <c r="M3" s="17">
        <v>44982</v>
      </c>
      <c r="N3" s="23"/>
      <c r="O3" s="20"/>
      <c r="P3" s="28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3" si="0">SUM(F5:K5)</f>
        <v>0</v>
      </c>
      <c r="O5" s="10">
        <v>1.1000000000000001</v>
      </c>
      <c r="P5" s="11">
        <f t="shared" ref="P5:P23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>
        <v>2</v>
      </c>
      <c r="H6" s="9">
        <v>2</v>
      </c>
      <c r="I6" s="9"/>
      <c r="J6" s="9"/>
      <c r="K6" s="9">
        <v>2</v>
      </c>
      <c r="L6" s="9">
        <v>2</v>
      </c>
      <c r="M6" s="9"/>
      <c r="N6" s="9">
        <f>SUM(F6:L6)</f>
        <v>8</v>
      </c>
      <c r="O6" s="10">
        <f>1.1*10</f>
        <v>11</v>
      </c>
      <c r="P6" s="11">
        <f t="shared" si="1"/>
        <v>88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1</v>
      </c>
      <c r="G7" s="9">
        <v>2</v>
      </c>
      <c r="H7" s="9"/>
      <c r="I7" s="9"/>
      <c r="J7" s="9"/>
      <c r="K7" s="9">
        <v>2</v>
      </c>
      <c r="L7" s="9"/>
      <c r="M7" s="9"/>
      <c r="N7" s="9">
        <f t="shared" si="0"/>
        <v>5</v>
      </c>
      <c r="O7" s="10">
        <f>1.4*10</f>
        <v>14</v>
      </c>
      <c r="P7" s="11">
        <f t="shared" si="1"/>
        <v>70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>
        <v>26</v>
      </c>
      <c r="G9" s="9">
        <v>26</v>
      </c>
      <c r="H9" s="9"/>
      <c r="I9" s="9">
        <v>20</v>
      </c>
      <c r="J9" s="9"/>
      <c r="K9" s="9">
        <v>30</v>
      </c>
      <c r="L9" s="9">
        <v>25</v>
      </c>
      <c r="M9" s="9"/>
      <c r="N9" s="9">
        <f>SUM(F9:L9)</f>
        <v>127</v>
      </c>
      <c r="O9" s="10">
        <v>1.6</v>
      </c>
      <c r="P9" s="11">
        <f t="shared" si="1"/>
        <v>203.20000000000002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>
        <v>13</v>
      </c>
      <c r="K10" s="9"/>
      <c r="L10" s="9"/>
      <c r="M10" s="9"/>
      <c r="N10" s="9">
        <f t="shared" si="0"/>
        <v>13</v>
      </c>
      <c r="O10" s="10">
        <v>1</v>
      </c>
      <c r="P10" s="11">
        <f t="shared" si="1"/>
        <v>13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1</v>
      </c>
      <c r="G11" s="9">
        <v>2</v>
      </c>
      <c r="H11" s="9">
        <v>2</v>
      </c>
      <c r="I11" s="9"/>
      <c r="J11" s="9"/>
      <c r="K11" s="9"/>
      <c r="L11" s="9"/>
      <c r="M11" s="9">
        <v>2</v>
      </c>
      <c r="N11" s="9">
        <f t="shared" si="0"/>
        <v>5</v>
      </c>
      <c r="O11" s="10">
        <v>14</v>
      </c>
      <c r="P11" s="11">
        <f t="shared" si="1"/>
        <v>70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/>
      <c r="C17" s="7"/>
      <c r="D17" s="8"/>
      <c r="E17" s="8"/>
      <c r="F17" s="9"/>
      <c r="G17" s="9"/>
      <c r="H17" s="9"/>
      <c r="I17" s="9"/>
      <c r="J17" s="9"/>
      <c r="K17" s="9"/>
      <c r="L17" s="9"/>
      <c r="M17" s="9"/>
      <c r="N17" s="9">
        <f t="shared" ref="N17" si="2">SUM(F17:K17)</f>
        <v>0</v>
      </c>
      <c r="O17" s="10">
        <v>1</v>
      </c>
      <c r="P17" s="11">
        <f t="shared" ref="P17" si="3">N17*O17</f>
        <v>0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41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69</v>
      </c>
      <c r="F24" s="9"/>
      <c r="G24" s="9"/>
      <c r="H24" s="9"/>
      <c r="I24" s="9"/>
      <c r="J24" s="9"/>
      <c r="K24" s="9"/>
      <c r="L24" s="9"/>
      <c r="M24" s="9"/>
      <c r="N24" s="9"/>
      <c r="O24" s="10"/>
      <c r="P24" s="12"/>
      <c r="Q24" s="4"/>
    </row>
    <row r="25" spans="2:17" ht="23" customHeight="1" x14ac:dyDescent="0.35">
      <c r="B25" s="6">
        <v>8</v>
      </c>
      <c r="C25" s="7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7" t="s">
        <v>58</v>
      </c>
      <c r="C28" s="27"/>
      <c r="D28" s="27"/>
      <c r="E28" s="27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4" t="s">
        <v>61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16">
        <f>SUM(P4:P27)</f>
        <v>444.20000000000005</v>
      </c>
    </row>
  </sheetData>
  <autoFilter ref="B3:K27" xr:uid="{F5E43437-34E5-46B0-921E-52A696E5152D}"/>
  <mergeCells count="10">
    <mergeCell ref="B29:O29"/>
    <mergeCell ref="B28:E28"/>
    <mergeCell ref="P2:P3"/>
    <mergeCell ref="C2:C3"/>
    <mergeCell ref="B2:B3"/>
    <mergeCell ref="O2:O3"/>
    <mergeCell ref="D2:D3"/>
    <mergeCell ref="E2:E3"/>
    <mergeCell ref="N2:N3"/>
    <mergeCell ref="F2:M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81B3-C5E8-40C3-8FFB-A06237573573}">
  <sheetPr>
    <pageSetUpPr fitToPage="1"/>
  </sheetPr>
  <dimension ref="B1:Q29"/>
  <sheetViews>
    <sheetView topLeftCell="E1" zoomScaleNormal="100" workbookViewId="0">
      <selection activeCell="S5" sqref="S5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21" t="s">
        <v>0</v>
      </c>
      <c r="C2" s="21" t="s">
        <v>1</v>
      </c>
      <c r="D2" s="29" t="s">
        <v>9</v>
      </c>
      <c r="E2" s="31" t="s">
        <v>11</v>
      </c>
      <c r="F2" s="33" t="s">
        <v>72</v>
      </c>
      <c r="G2" s="34"/>
      <c r="H2" s="34"/>
      <c r="I2" s="34"/>
      <c r="J2" s="34"/>
      <c r="K2" s="34"/>
      <c r="L2" s="34"/>
      <c r="M2" s="35"/>
      <c r="N2" s="32" t="s">
        <v>15</v>
      </c>
      <c r="O2" s="20" t="s">
        <v>14</v>
      </c>
      <c r="P2" s="28" t="s">
        <v>16</v>
      </c>
    </row>
    <row r="3" spans="2:17" x14ac:dyDescent="0.35">
      <c r="B3" s="21"/>
      <c r="C3" s="21"/>
      <c r="D3" s="30"/>
      <c r="E3" s="30"/>
      <c r="F3" s="17">
        <v>44988</v>
      </c>
      <c r="G3" s="17">
        <v>44989</v>
      </c>
      <c r="H3" s="17">
        <v>44993</v>
      </c>
      <c r="I3" s="17">
        <v>44994</v>
      </c>
      <c r="J3" s="17">
        <v>44994</v>
      </c>
      <c r="K3" s="17">
        <v>44995</v>
      </c>
      <c r="L3" s="17">
        <v>45010</v>
      </c>
      <c r="M3" s="17">
        <v>45016</v>
      </c>
      <c r="N3" s="23"/>
      <c r="O3" s="20"/>
      <c r="P3" s="28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4" si="0">SUM(F5:K5)</f>
        <v>0</v>
      </c>
      <c r="O5" s="10">
        <v>1.1000000000000001</v>
      </c>
      <c r="P5" s="11">
        <f t="shared" ref="P5:P24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>
        <v>2</v>
      </c>
      <c r="J6" s="9">
        <v>3</v>
      </c>
      <c r="K6" s="9">
        <v>2</v>
      </c>
      <c r="L6" s="9">
        <v>2</v>
      </c>
      <c r="M6" s="9">
        <v>2</v>
      </c>
      <c r="N6" s="9">
        <f>SUM(F6:M6)</f>
        <v>11</v>
      </c>
      <c r="O6" s="10">
        <f>1.1*10</f>
        <v>11</v>
      </c>
      <c r="P6" s="11">
        <f t="shared" si="1"/>
        <v>121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/>
      <c r="H7" s="9">
        <v>4</v>
      </c>
      <c r="I7" s="9"/>
      <c r="J7" s="9">
        <v>2</v>
      </c>
      <c r="K7" s="9">
        <v>2</v>
      </c>
      <c r="L7" s="9">
        <v>2</v>
      </c>
      <c r="M7" s="9"/>
      <c r="N7" s="9">
        <f>SUM(F7:M7)</f>
        <v>12</v>
      </c>
      <c r="O7" s="10">
        <f>1.4*10</f>
        <v>14</v>
      </c>
      <c r="P7" s="11">
        <f t="shared" si="1"/>
        <v>168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>
        <v>27</v>
      </c>
      <c r="H9" s="9"/>
      <c r="I9" s="9"/>
      <c r="J9" s="9"/>
      <c r="K9" s="9"/>
      <c r="L9" s="9"/>
      <c r="M9" s="9"/>
      <c r="N9" s="9">
        <f>SUM(F9:L9)</f>
        <v>27</v>
      </c>
      <c r="O9" s="10">
        <v>1.6</v>
      </c>
      <c r="P9" s="11">
        <f t="shared" si="1"/>
        <v>43.2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/>
      <c r="H11" s="9"/>
      <c r="I11" s="9">
        <v>2</v>
      </c>
      <c r="J11" s="9">
        <v>2</v>
      </c>
      <c r="K11" s="9">
        <v>5</v>
      </c>
      <c r="L11" s="9">
        <v>2</v>
      </c>
      <c r="M11" s="9"/>
      <c r="N11" s="9">
        <f>SUM(F11:M11)</f>
        <v>13</v>
      </c>
      <c r="O11" s="10">
        <v>14</v>
      </c>
      <c r="P11" s="11">
        <f t="shared" si="1"/>
        <v>182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/>
      <c r="H17" s="9">
        <v>4</v>
      </c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>
        <v>12</v>
      </c>
      <c r="G18" s="9"/>
      <c r="H18" s="9"/>
      <c r="I18" s="9"/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>
        <v>6</v>
      </c>
      <c r="J23" s="9"/>
      <c r="K23" s="9"/>
      <c r="L23" s="9"/>
      <c r="M23" s="9"/>
      <c r="N23" s="9">
        <f t="shared" si="0"/>
        <v>6</v>
      </c>
      <c r="O23" s="10">
        <v>3.5</v>
      </c>
      <c r="P23" s="11">
        <f t="shared" si="1"/>
        <v>21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71</v>
      </c>
      <c r="F24" s="9">
        <v>1</v>
      </c>
      <c r="G24" s="9"/>
      <c r="H24" s="9"/>
      <c r="I24" s="9">
        <v>2</v>
      </c>
      <c r="J24" s="9"/>
      <c r="K24" s="9"/>
      <c r="L24" s="9"/>
      <c r="M24" s="9"/>
      <c r="N24" s="9">
        <f t="shared" si="0"/>
        <v>3</v>
      </c>
      <c r="O24" s="10">
        <f>3.75*1.2</f>
        <v>4.5</v>
      </c>
      <c r="P24" s="11">
        <f t="shared" si="1"/>
        <v>13.5</v>
      </c>
      <c r="Q24" s="4"/>
    </row>
    <row r="25" spans="2:17" ht="23" customHeight="1" x14ac:dyDescent="0.35">
      <c r="B25" s="6">
        <v>8</v>
      </c>
      <c r="C25" s="7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7" t="s">
        <v>58</v>
      </c>
      <c r="C28" s="27"/>
      <c r="D28" s="27"/>
      <c r="E28" s="27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4" t="s">
        <v>73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16">
        <f>SUM(P4:P27)</f>
        <v>605.90000000000009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8E5E-6ADB-4E6F-91F8-52A4E38B3702}">
  <sheetPr>
    <pageSetUpPr fitToPage="1"/>
  </sheetPr>
  <dimension ref="B1:Q29"/>
  <sheetViews>
    <sheetView topLeftCell="D21" zoomScaleNormal="100" workbookViewId="0">
      <selection activeCell="P31" sqref="P31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21" t="s">
        <v>0</v>
      </c>
      <c r="C2" s="21" t="s">
        <v>1</v>
      </c>
      <c r="D2" s="29" t="s">
        <v>9</v>
      </c>
      <c r="E2" s="31" t="s">
        <v>11</v>
      </c>
      <c r="F2" s="33" t="s">
        <v>77</v>
      </c>
      <c r="G2" s="34"/>
      <c r="H2" s="34"/>
      <c r="I2" s="34"/>
      <c r="J2" s="34"/>
      <c r="K2" s="34"/>
      <c r="L2" s="34"/>
      <c r="M2" s="35"/>
      <c r="N2" s="32" t="s">
        <v>15</v>
      </c>
      <c r="O2" s="20" t="s">
        <v>14</v>
      </c>
      <c r="P2" s="28" t="s">
        <v>16</v>
      </c>
    </row>
    <row r="3" spans="2:17" x14ac:dyDescent="0.35">
      <c r="B3" s="21"/>
      <c r="C3" s="21"/>
      <c r="D3" s="30"/>
      <c r="E3" s="30"/>
      <c r="F3" s="17">
        <v>45017</v>
      </c>
      <c r="G3" s="17">
        <v>45026</v>
      </c>
      <c r="H3" s="17">
        <v>45036</v>
      </c>
      <c r="I3" s="17">
        <v>45045</v>
      </c>
      <c r="J3" s="17"/>
      <c r="K3" s="17"/>
      <c r="L3" s="17"/>
      <c r="M3" s="17"/>
      <c r="N3" s="23"/>
      <c r="O3" s="20"/>
      <c r="P3" s="28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4" si="0">SUM(F5:K5)</f>
        <v>0</v>
      </c>
      <c r="O5" s="10">
        <v>1.1000000000000001</v>
      </c>
      <c r="P5" s="11">
        <f t="shared" ref="P5:P24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>
        <v>2</v>
      </c>
      <c r="G6" s="9">
        <v>4</v>
      </c>
      <c r="H6" s="9">
        <v>2</v>
      </c>
      <c r="I6" s="9"/>
      <c r="J6" s="9"/>
      <c r="K6" s="9"/>
      <c r="L6" s="9"/>
      <c r="M6" s="9"/>
      <c r="N6" s="9">
        <f>SUM(F6:M6)</f>
        <v>8</v>
      </c>
      <c r="O6" s="10">
        <f>1.1*10</f>
        <v>11</v>
      </c>
      <c r="P6" s="11">
        <f t="shared" si="1"/>
        <v>88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>
        <v>2</v>
      </c>
      <c r="H7" s="9">
        <v>2</v>
      </c>
      <c r="I7" s="9"/>
      <c r="J7" s="9"/>
      <c r="K7" s="9"/>
      <c r="L7" s="9"/>
      <c r="M7" s="9"/>
      <c r="N7" s="9">
        <f>SUM(F7:M7)</f>
        <v>6</v>
      </c>
      <c r="O7" s="10">
        <f>1.4*10</f>
        <v>14</v>
      </c>
      <c r="P7" s="11">
        <f t="shared" si="1"/>
        <v>84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>
        <v>2</v>
      </c>
      <c r="I11" s="9">
        <v>2</v>
      </c>
      <c r="J11" s="9"/>
      <c r="K11" s="9"/>
      <c r="L11" s="9"/>
      <c r="M11" s="9"/>
      <c r="N11" s="9">
        <f>SUM(F11:M11)</f>
        <v>8</v>
      </c>
      <c r="O11" s="10">
        <v>14</v>
      </c>
      <c r="P11" s="11">
        <f t="shared" si="1"/>
        <v>112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  <c r="O17" s="10">
        <v>8</v>
      </c>
      <c r="P17" s="11">
        <f t="shared" si="1"/>
        <v>0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/>
      <c r="I18" s="9">
        <v>12</v>
      </c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71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7" t="s">
        <v>58</v>
      </c>
      <c r="C28" s="27"/>
      <c r="D28" s="27"/>
      <c r="E28" s="27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4" t="s">
        <v>76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16">
        <f>SUM(P4:P27)</f>
        <v>309.2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8E1D-7DC0-4B29-8222-3585E7789E94}">
  <sheetPr>
    <pageSetUpPr fitToPage="1"/>
  </sheetPr>
  <dimension ref="B1:Q31"/>
  <sheetViews>
    <sheetView zoomScaleNormal="100" workbookViewId="0">
      <selection activeCell="B2" sqref="B2:B3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21" t="s">
        <v>0</v>
      </c>
      <c r="C2" s="21" t="s">
        <v>1</v>
      </c>
      <c r="D2" s="29" t="s">
        <v>9</v>
      </c>
      <c r="E2" s="31" t="s">
        <v>11</v>
      </c>
      <c r="F2" s="33" t="s">
        <v>79</v>
      </c>
      <c r="G2" s="34"/>
      <c r="H2" s="34"/>
      <c r="I2" s="34"/>
      <c r="J2" s="34"/>
      <c r="K2" s="34"/>
      <c r="L2" s="34"/>
      <c r="M2" s="35"/>
      <c r="N2" s="32" t="s">
        <v>15</v>
      </c>
      <c r="O2" s="20" t="s">
        <v>14</v>
      </c>
      <c r="P2" s="28" t="s">
        <v>16</v>
      </c>
    </row>
    <row r="3" spans="2:17" x14ac:dyDescent="0.35">
      <c r="B3" s="21"/>
      <c r="C3" s="21"/>
      <c r="D3" s="30"/>
      <c r="E3" s="30"/>
      <c r="F3" s="17">
        <v>45050</v>
      </c>
      <c r="G3" s="17">
        <v>45053</v>
      </c>
      <c r="H3" s="17">
        <v>45055</v>
      </c>
      <c r="I3" s="17">
        <v>45061</v>
      </c>
      <c r="J3" s="17">
        <v>45068</v>
      </c>
      <c r="K3" s="17"/>
      <c r="L3" s="17"/>
      <c r="M3" s="17"/>
      <c r="N3" s="23"/>
      <c r="O3" s="20"/>
      <c r="P3" s="28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4" si="0">SUM(F5:K5)</f>
        <v>0</v>
      </c>
      <c r="O5" s="10">
        <v>1.1000000000000001</v>
      </c>
      <c r="P5" s="11">
        <f t="shared" ref="P5:P24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>
        <v>2</v>
      </c>
      <c r="G6" s="9"/>
      <c r="H6" s="9">
        <v>2</v>
      </c>
      <c r="I6" s="9"/>
      <c r="J6" s="9"/>
      <c r="K6" s="9"/>
      <c r="L6" s="9"/>
      <c r="M6" s="9"/>
      <c r="N6" s="9">
        <f>SUM(F6:M6)</f>
        <v>4</v>
      </c>
      <c r="O6" s="10">
        <f>1.1*10</f>
        <v>11</v>
      </c>
      <c r="P6" s="11">
        <f t="shared" si="1"/>
        <v>44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/>
      <c r="H7" s="9"/>
      <c r="I7" s="9"/>
      <c r="J7" s="9">
        <v>4</v>
      </c>
      <c r="K7" s="9"/>
      <c r="L7" s="9"/>
      <c r="M7" s="9"/>
      <c r="N7" s="9">
        <f>SUM(F7:M7)</f>
        <v>6</v>
      </c>
      <c r="O7" s="10">
        <f>1.4*10</f>
        <v>14</v>
      </c>
      <c r="P7" s="11">
        <f t="shared" si="1"/>
        <v>84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/>
      <c r="G11" s="9">
        <v>4</v>
      </c>
      <c r="H11" s="9">
        <v>4</v>
      </c>
      <c r="I11" s="9">
        <v>2</v>
      </c>
      <c r="J11" s="9">
        <v>4</v>
      </c>
      <c r="K11" s="9"/>
      <c r="L11" s="9"/>
      <c r="M11" s="9"/>
      <c r="N11" s="9">
        <f>SUM(F11:M11)</f>
        <v>14</v>
      </c>
      <c r="O11" s="10">
        <v>14</v>
      </c>
      <c r="P11" s="11">
        <f t="shared" si="1"/>
        <v>196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>
        <v>3</v>
      </c>
      <c r="H17" s="9"/>
      <c r="I17" s="9"/>
      <c r="J17" s="9"/>
      <c r="K17" s="9"/>
      <c r="L17" s="9"/>
      <c r="M17" s="9"/>
      <c r="N17" s="9">
        <f t="shared" si="0"/>
        <v>3</v>
      </c>
      <c r="O17" s="10">
        <v>8</v>
      </c>
      <c r="P17" s="11">
        <f t="shared" si="1"/>
        <v>24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71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 t="s">
        <v>81</v>
      </c>
      <c r="D25" s="8" t="s">
        <v>87</v>
      </c>
      <c r="E25" s="8" t="s">
        <v>88</v>
      </c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7" t="s">
        <v>58</v>
      </c>
      <c r="C28" s="27"/>
      <c r="D28" s="27"/>
      <c r="E28" s="27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4" t="s">
        <v>76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16">
        <f>SUM(P4:P27)</f>
        <v>348</v>
      </c>
    </row>
    <row r="31" spans="2:17" x14ac:dyDescent="0.35">
      <c r="P31" t="s">
        <v>78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3BFD-62F4-4B86-9839-08C3585F98D9}">
  <sheetPr>
    <pageSetUpPr fitToPage="1"/>
  </sheetPr>
  <dimension ref="B1:Q29"/>
  <sheetViews>
    <sheetView topLeftCell="B17" zoomScaleNormal="100" workbookViewId="0">
      <selection activeCell="K27" sqref="K27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21" t="s">
        <v>0</v>
      </c>
      <c r="C2" s="21" t="s">
        <v>1</v>
      </c>
      <c r="D2" s="29" t="s">
        <v>9</v>
      </c>
      <c r="E2" s="31" t="s">
        <v>11</v>
      </c>
      <c r="F2" s="33" t="s">
        <v>80</v>
      </c>
      <c r="G2" s="34"/>
      <c r="H2" s="34"/>
      <c r="I2" s="34"/>
      <c r="J2" s="34"/>
      <c r="K2" s="34"/>
      <c r="L2" s="34"/>
      <c r="M2" s="35"/>
      <c r="N2" s="32" t="s">
        <v>15</v>
      </c>
      <c r="O2" s="20" t="s">
        <v>14</v>
      </c>
      <c r="P2" s="28" t="s">
        <v>16</v>
      </c>
    </row>
    <row r="3" spans="2:17" x14ac:dyDescent="0.35">
      <c r="B3" s="21"/>
      <c r="C3" s="21"/>
      <c r="D3" s="30"/>
      <c r="E3" s="30"/>
      <c r="F3" s="17">
        <v>45078</v>
      </c>
      <c r="G3" s="17">
        <v>45079</v>
      </c>
      <c r="H3" s="17">
        <v>45087</v>
      </c>
      <c r="I3" s="17">
        <v>45089</v>
      </c>
      <c r="J3" s="17">
        <v>45101</v>
      </c>
      <c r="K3" s="17"/>
      <c r="L3" s="17">
        <v>45106</v>
      </c>
      <c r="M3" s="17"/>
      <c r="N3" s="23"/>
      <c r="O3" s="20"/>
      <c r="P3" s="28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6" si="0">SUM(F5:K5)</f>
        <v>0</v>
      </c>
      <c r="O5" s="10">
        <v>1.1000000000000001</v>
      </c>
      <c r="P5" s="11">
        <f t="shared" ref="P5:P26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>
        <v>2</v>
      </c>
      <c r="K6" s="9"/>
      <c r="L6" s="9"/>
      <c r="M6" s="9"/>
      <c r="N6" s="9">
        <f>SUM(F6:M6)</f>
        <v>2</v>
      </c>
      <c r="O6" s="10">
        <f>1.1*10</f>
        <v>11</v>
      </c>
      <c r="P6" s="11">
        <f t="shared" si="1"/>
        <v>22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>
        <v>2</v>
      </c>
      <c r="H7" s="9"/>
      <c r="I7" s="9"/>
      <c r="J7" s="9">
        <v>2</v>
      </c>
      <c r="K7" s="9"/>
      <c r="L7" s="9"/>
      <c r="M7" s="9"/>
      <c r="N7" s="9">
        <f>SUM(F7:M7)</f>
        <v>4</v>
      </c>
      <c r="O7" s="10">
        <f>1.4*10</f>
        <v>14</v>
      </c>
      <c r="P7" s="11">
        <f t="shared" si="1"/>
        <v>56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/>
      <c r="G11" s="9"/>
      <c r="H11" s="9"/>
      <c r="I11" s="9">
        <v>4</v>
      </c>
      <c r="J11" s="9">
        <v>2</v>
      </c>
      <c r="K11" s="9"/>
      <c r="L11" s="9"/>
      <c r="M11" s="9"/>
      <c r="N11" s="9">
        <f>SUM(F11:M11)</f>
        <v>6</v>
      </c>
      <c r="O11" s="10">
        <v>14</v>
      </c>
      <c r="P11" s="11">
        <f t="shared" si="1"/>
        <v>84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>
        <v>3</v>
      </c>
      <c r="G17" s="9"/>
      <c r="H17" s="9"/>
      <c r="I17" s="9"/>
      <c r="J17" s="9"/>
      <c r="K17" s="9"/>
      <c r="L17" s="9"/>
      <c r="M17" s="9"/>
      <c r="N17" s="9">
        <f t="shared" si="0"/>
        <v>3</v>
      </c>
      <c r="O17" s="10">
        <v>8</v>
      </c>
      <c r="P17" s="11">
        <f t="shared" si="1"/>
        <v>24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>
        <v>12</v>
      </c>
      <c r="I18" s="9"/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71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 t="s">
        <v>81</v>
      </c>
      <c r="D25" s="8" t="s">
        <v>38</v>
      </c>
      <c r="E25" s="8" t="s">
        <v>82</v>
      </c>
      <c r="F25" s="9">
        <v>99</v>
      </c>
      <c r="G25" s="9">
        <f>180-99</f>
        <v>81</v>
      </c>
      <c r="H25" s="9"/>
      <c r="I25" s="9"/>
      <c r="J25" s="9"/>
      <c r="K25" s="9"/>
      <c r="L25" s="9">
        <v>32</v>
      </c>
      <c r="M25" s="9"/>
      <c r="N25" s="9">
        <f t="shared" si="0"/>
        <v>180</v>
      </c>
      <c r="O25" s="10">
        <v>1.2</v>
      </c>
      <c r="P25" s="11">
        <f t="shared" si="1"/>
        <v>216</v>
      </c>
      <c r="Q25" s="4"/>
    </row>
    <row r="26" spans="2:17" ht="23" customHeight="1" x14ac:dyDescent="0.35">
      <c r="B26" s="6">
        <v>9</v>
      </c>
      <c r="C26" s="7" t="s">
        <v>85</v>
      </c>
      <c r="D26" s="8" t="s">
        <v>86</v>
      </c>
      <c r="E26" s="8"/>
      <c r="F26" s="9"/>
      <c r="G26" s="9"/>
      <c r="H26" s="9">
        <v>12</v>
      </c>
      <c r="I26" s="9"/>
      <c r="J26" s="9"/>
      <c r="K26" s="9"/>
      <c r="L26" s="9"/>
      <c r="M26" s="9"/>
      <c r="N26" s="9">
        <f t="shared" si="0"/>
        <v>12</v>
      </c>
      <c r="O26" s="10">
        <v>2.1</v>
      </c>
      <c r="P26" s="11">
        <f t="shared" si="1"/>
        <v>25.200000000000003</v>
      </c>
      <c r="Q26" s="4"/>
    </row>
    <row r="27" spans="2:17" ht="23" customHeight="1" x14ac:dyDescent="0.35">
      <c r="B27" s="6">
        <v>10</v>
      </c>
      <c r="C27" s="7" t="s">
        <v>84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7" t="s">
        <v>58</v>
      </c>
      <c r="C28" s="27"/>
      <c r="D28" s="27"/>
      <c r="E28" s="27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4" t="s">
        <v>83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16">
        <f>SUM(P4:P27)</f>
        <v>452.4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12DE-D656-41E9-A013-6635365D9530}">
  <sheetPr>
    <pageSetUpPr fitToPage="1"/>
  </sheetPr>
  <dimension ref="B1:Q29"/>
  <sheetViews>
    <sheetView topLeftCell="B24" zoomScaleNormal="100" workbookViewId="0">
      <selection activeCell="G34" sqref="G34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21" t="s">
        <v>0</v>
      </c>
      <c r="C2" s="21" t="s">
        <v>1</v>
      </c>
      <c r="D2" s="29" t="s">
        <v>9</v>
      </c>
      <c r="E2" s="31" t="s">
        <v>11</v>
      </c>
      <c r="F2" s="33" t="s">
        <v>89</v>
      </c>
      <c r="G2" s="34"/>
      <c r="H2" s="34"/>
      <c r="I2" s="34"/>
      <c r="J2" s="34"/>
      <c r="K2" s="34"/>
      <c r="L2" s="34"/>
      <c r="M2" s="35"/>
      <c r="N2" s="32" t="s">
        <v>15</v>
      </c>
      <c r="O2" s="20" t="s">
        <v>14</v>
      </c>
      <c r="P2" s="28" t="s">
        <v>16</v>
      </c>
    </row>
    <row r="3" spans="2:17" x14ac:dyDescent="0.35">
      <c r="B3" s="21"/>
      <c r="C3" s="21"/>
      <c r="D3" s="30"/>
      <c r="E3" s="30"/>
      <c r="F3" s="17">
        <v>45119</v>
      </c>
      <c r="G3" s="17">
        <v>45138</v>
      </c>
      <c r="H3" s="17"/>
      <c r="I3" s="17"/>
      <c r="J3" s="17"/>
      <c r="K3" s="17"/>
      <c r="L3" s="17"/>
      <c r="M3" s="17"/>
      <c r="N3" s="23"/>
      <c r="O3" s="20"/>
      <c r="P3" s="28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6" si="0">SUM(F5:K5)</f>
        <v>0</v>
      </c>
      <c r="O5" s="10">
        <v>1.1000000000000001</v>
      </c>
      <c r="P5" s="11">
        <f t="shared" ref="P5:P26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>
        <v>2</v>
      </c>
      <c r="G6" s="9">
        <v>2</v>
      </c>
      <c r="H6" s="9"/>
      <c r="I6" s="9"/>
      <c r="J6" s="9"/>
      <c r="K6" s="9"/>
      <c r="L6" s="9"/>
      <c r="M6" s="9"/>
      <c r="N6" s="9">
        <f>SUM(F6:M6)</f>
        <v>4</v>
      </c>
      <c r="O6" s="10">
        <f>1.1*10</f>
        <v>11</v>
      </c>
      <c r="P6" s="11">
        <f t="shared" si="1"/>
        <v>44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/>
      <c r="H7" s="9"/>
      <c r="I7" s="9"/>
      <c r="J7" s="9"/>
      <c r="K7" s="9"/>
      <c r="L7" s="9"/>
      <c r="M7" s="9"/>
      <c r="N7" s="9">
        <f>SUM(F7:M7)</f>
        <v>2</v>
      </c>
      <c r="O7" s="10">
        <f>1.4*10</f>
        <v>14</v>
      </c>
      <c r="P7" s="11">
        <f t="shared" si="1"/>
        <v>28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/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>
        <v>3</v>
      </c>
      <c r="G17" s="9"/>
      <c r="H17" s="9"/>
      <c r="I17" s="9"/>
      <c r="J17" s="9"/>
      <c r="K17" s="9"/>
      <c r="L17" s="9"/>
      <c r="M17" s="9"/>
      <c r="N17" s="9">
        <f t="shared" si="0"/>
        <v>3</v>
      </c>
      <c r="O17" s="10">
        <v>8</v>
      </c>
      <c r="P17" s="11">
        <f t="shared" si="1"/>
        <v>24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>
        <v>12</v>
      </c>
      <c r="G18" s="9"/>
      <c r="H18" s="9"/>
      <c r="I18" s="9"/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71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 t="s">
        <v>81</v>
      </c>
      <c r="D25" s="8" t="s">
        <v>38</v>
      </c>
      <c r="E25" s="8" t="s">
        <v>82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v>1.2</v>
      </c>
      <c r="P25" s="11">
        <f t="shared" si="1"/>
        <v>0</v>
      </c>
      <c r="Q25" s="4"/>
    </row>
    <row r="26" spans="2:17" ht="23" customHeight="1" x14ac:dyDescent="0.35">
      <c r="B26" s="6">
        <v>9</v>
      </c>
      <c r="C26" s="7" t="s">
        <v>85</v>
      </c>
      <c r="D26" s="8" t="s">
        <v>86</v>
      </c>
      <c r="E26" s="8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2.1</v>
      </c>
      <c r="P26" s="11">
        <f t="shared" si="1"/>
        <v>0</v>
      </c>
      <c r="Q26" s="4"/>
    </row>
    <row r="27" spans="2:17" ht="23" customHeight="1" x14ac:dyDescent="0.35">
      <c r="B27" s="6">
        <v>10</v>
      </c>
      <c r="C27" s="7" t="s">
        <v>84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7" t="s">
        <v>58</v>
      </c>
      <c r="C28" s="27"/>
      <c r="D28" s="27"/>
      <c r="E28" s="27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4" t="s">
        <v>91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16">
        <f>SUM(P4:P27)</f>
        <v>177.2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666DB-B9E1-48BC-8427-ADD32F6B98EF}">
  <sheetPr>
    <pageSetUpPr fitToPage="1"/>
  </sheetPr>
  <dimension ref="B1:Q30"/>
  <sheetViews>
    <sheetView topLeftCell="D26" zoomScaleNormal="100" workbookViewId="0">
      <selection activeCell="Q30" sqref="Q30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21" t="s">
        <v>0</v>
      </c>
      <c r="C2" s="21" t="s">
        <v>1</v>
      </c>
      <c r="D2" s="29" t="s">
        <v>9</v>
      </c>
      <c r="E2" s="31" t="s">
        <v>11</v>
      </c>
      <c r="F2" s="33" t="s">
        <v>90</v>
      </c>
      <c r="G2" s="34"/>
      <c r="H2" s="34"/>
      <c r="I2" s="34"/>
      <c r="J2" s="34"/>
      <c r="K2" s="34"/>
      <c r="L2" s="34"/>
      <c r="M2" s="35"/>
      <c r="N2" s="32" t="s">
        <v>15</v>
      </c>
      <c r="O2" s="20" t="s">
        <v>14</v>
      </c>
      <c r="P2" s="28" t="s">
        <v>16</v>
      </c>
    </row>
    <row r="3" spans="2:17" x14ac:dyDescent="0.35">
      <c r="B3" s="21"/>
      <c r="C3" s="21"/>
      <c r="D3" s="30"/>
      <c r="E3" s="30"/>
      <c r="F3" s="17">
        <v>45148</v>
      </c>
      <c r="G3" s="17">
        <v>45156</v>
      </c>
      <c r="H3" s="17">
        <v>45161</v>
      </c>
      <c r="I3" s="17">
        <v>45163</v>
      </c>
      <c r="J3" s="17"/>
      <c r="K3" s="17"/>
      <c r="L3" s="17"/>
      <c r="M3" s="17"/>
      <c r="N3" s="23"/>
      <c r="O3" s="20"/>
      <c r="P3" s="28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7" si="0">SUM(F5:K5)</f>
        <v>0</v>
      </c>
      <c r="O5" s="10">
        <v>1.1000000000000001</v>
      </c>
      <c r="P5" s="11">
        <f t="shared" ref="P5:P27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/>
      <c r="K6" s="9"/>
      <c r="L6" s="9"/>
      <c r="M6" s="9"/>
      <c r="N6" s="9">
        <f>SUM(F6:M6)</f>
        <v>0</v>
      </c>
      <c r="O6" s="10">
        <f>1.1*10</f>
        <v>11</v>
      </c>
      <c r="P6" s="11">
        <f t="shared" si="1"/>
        <v>0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/>
      <c r="H11" s="9">
        <v>2</v>
      </c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>
        <v>4</v>
      </c>
      <c r="H17" s="9"/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 t="s">
        <v>94</v>
      </c>
      <c r="C18" s="7" t="s">
        <v>92</v>
      </c>
      <c r="D18" s="8" t="s">
        <v>39</v>
      </c>
      <c r="E18" s="8" t="s">
        <v>93</v>
      </c>
      <c r="F18" s="9"/>
      <c r="G18" s="9"/>
      <c r="H18" s="9"/>
      <c r="I18" s="9">
        <v>20</v>
      </c>
      <c r="J18" s="9"/>
      <c r="K18" s="9"/>
      <c r="L18" s="9"/>
      <c r="M18" s="9"/>
      <c r="N18" s="9">
        <f t="shared" si="0"/>
        <v>20</v>
      </c>
      <c r="O18" s="10">
        <v>2.1</v>
      </c>
      <c r="P18" s="11">
        <f t="shared" si="1"/>
        <v>42</v>
      </c>
      <c r="Q18" s="4"/>
    </row>
    <row r="19" spans="2:17" ht="23" customHeight="1" x14ac:dyDescent="0.35">
      <c r="B19" s="6">
        <v>1</v>
      </c>
      <c r="C19" s="7" t="s">
        <v>51</v>
      </c>
      <c r="D19" s="8" t="s">
        <v>50</v>
      </c>
      <c r="E19" s="8" t="s">
        <v>44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2</v>
      </c>
      <c r="C20" s="7" t="s">
        <v>52</v>
      </c>
      <c r="D20" s="8" t="s">
        <v>53</v>
      </c>
      <c r="E20" s="8" t="s">
        <v>43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3</v>
      </c>
      <c r="C21" s="7" t="s">
        <v>41</v>
      </c>
      <c r="D21" s="8" t="s">
        <v>54</v>
      </c>
      <c r="E21" s="8" t="s">
        <v>49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4</v>
      </c>
      <c r="C22" s="7" t="s">
        <v>42</v>
      </c>
      <c r="D22" s="8" t="s">
        <v>54</v>
      </c>
      <c r="E22" s="8" t="s">
        <v>48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5</v>
      </c>
      <c r="C23" s="7" t="s">
        <v>55</v>
      </c>
      <c r="D23" s="8" t="s">
        <v>39</v>
      </c>
      <c r="E23" s="8" t="s">
        <v>45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0.9</v>
      </c>
      <c r="P23" s="11">
        <f t="shared" si="1"/>
        <v>0</v>
      </c>
      <c r="Q23" s="4"/>
    </row>
    <row r="24" spans="2:17" ht="23" customHeight="1" x14ac:dyDescent="0.35">
      <c r="B24" s="6">
        <v>6</v>
      </c>
      <c r="C24" s="7" t="s">
        <v>56</v>
      </c>
      <c r="D24" s="8" t="s">
        <v>40</v>
      </c>
      <c r="E24" s="8" t="s">
        <v>57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3.5</v>
      </c>
      <c r="P24" s="11">
        <f t="shared" si="1"/>
        <v>0</v>
      </c>
      <c r="Q24" s="4"/>
    </row>
    <row r="25" spans="2:17" ht="23" customHeight="1" x14ac:dyDescent="0.35">
      <c r="B25" s="6">
        <v>7</v>
      </c>
      <c r="C25" s="7" t="s">
        <v>68</v>
      </c>
      <c r="D25" s="8" t="s">
        <v>36</v>
      </c>
      <c r="E25" s="8" t="s">
        <v>71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f>3.75*1.2</f>
        <v>4.5</v>
      </c>
      <c r="P25" s="11">
        <f t="shared" si="1"/>
        <v>0</v>
      </c>
      <c r="Q25" s="4"/>
    </row>
    <row r="26" spans="2:17" ht="23" customHeight="1" x14ac:dyDescent="0.35">
      <c r="B26" s="6">
        <v>8</v>
      </c>
      <c r="C26" s="7" t="s">
        <v>81</v>
      </c>
      <c r="D26" s="8" t="s">
        <v>38</v>
      </c>
      <c r="E26" s="8" t="s">
        <v>82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1.2</v>
      </c>
      <c r="P26" s="11">
        <f t="shared" si="1"/>
        <v>0</v>
      </c>
      <c r="Q26" s="4"/>
    </row>
    <row r="27" spans="2:17" ht="23" customHeight="1" x14ac:dyDescent="0.35">
      <c r="B27" s="6">
        <v>9</v>
      </c>
      <c r="C27" s="7" t="s">
        <v>85</v>
      </c>
      <c r="D27" s="8" t="s">
        <v>86</v>
      </c>
      <c r="E27" s="8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2.1</v>
      </c>
      <c r="P27" s="11">
        <f t="shared" si="1"/>
        <v>0</v>
      </c>
      <c r="Q27" s="4"/>
    </row>
    <row r="28" spans="2:17" ht="23" customHeight="1" x14ac:dyDescent="0.35">
      <c r="B28" s="6">
        <v>10</v>
      </c>
      <c r="C28" s="7" t="s">
        <v>84</v>
      </c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10"/>
      <c r="P28" s="12"/>
      <c r="Q28" s="4"/>
    </row>
    <row r="29" spans="2:17" ht="23" customHeight="1" x14ac:dyDescent="0.35">
      <c r="B29" s="27" t="s">
        <v>58</v>
      </c>
      <c r="C29" s="27"/>
      <c r="D29" s="27"/>
      <c r="E29" s="27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5"/>
      <c r="Q29" s="4"/>
    </row>
    <row r="30" spans="2:17" ht="20" customHeight="1" x14ac:dyDescent="0.35">
      <c r="B30" s="24" t="s">
        <v>95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16">
        <f>SUM(P4:P28)</f>
        <v>130</v>
      </c>
    </row>
  </sheetData>
  <autoFilter ref="B3:K28" xr:uid="{F5E43437-34E5-46B0-921E-52A696E5152D}"/>
  <mergeCells count="10">
    <mergeCell ref="O2:O3"/>
    <mergeCell ref="P2:P3"/>
    <mergeCell ref="B29:E29"/>
    <mergeCell ref="B30:O30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7E1B-CABF-402C-9FEB-7CEEC5653B7D}">
  <sheetPr>
    <pageSetUpPr fitToPage="1"/>
  </sheetPr>
  <dimension ref="B1:Q30"/>
  <sheetViews>
    <sheetView topLeftCell="B1" zoomScaleNormal="100" workbookViewId="0">
      <selection activeCell="H10" sqref="H10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21" t="s">
        <v>0</v>
      </c>
      <c r="C2" s="21" t="s">
        <v>1</v>
      </c>
      <c r="D2" s="29" t="s">
        <v>9</v>
      </c>
      <c r="E2" s="31" t="s">
        <v>11</v>
      </c>
      <c r="F2" s="33" t="s">
        <v>97</v>
      </c>
      <c r="G2" s="34"/>
      <c r="H2" s="34"/>
      <c r="I2" s="34"/>
      <c r="J2" s="34"/>
      <c r="K2" s="34"/>
      <c r="L2" s="34"/>
      <c r="M2" s="35"/>
      <c r="N2" s="32" t="s">
        <v>15</v>
      </c>
      <c r="O2" s="20" t="s">
        <v>14</v>
      </c>
      <c r="P2" s="28" t="s">
        <v>16</v>
      </c>
    </row>
    <row r="3" spans="2:17" x14ac:dyDescent="0.35">
      <c r="B3" s="21"/>
      <c r="C3" s="21"/>
      <c r="D3" s="30"/>
      <c r="E3" s="30"/>
      <c r="F3" s="17">
        <v>45182</v>
      </c>
      <c r="G3" s="17">
        <v>45196</v>
      </c>
      <c r="H3" s="17"/>
      <c r="I3" s="17"/>
      <c r="J3" s="17"/>
      <c r="K3" s="17"/>
      <c r="L3" s="17"/>
      <c r="M3" s="17"/>
      <c r="N3" s="23"/>
      <c r="O3" s="20"/>
      <c r="P3" s="28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7" si="0">SUM(F5:K5)</f>
        <v>0</v>
      </c>
      <c r="O5" s="10">
        <v>1.1000000000000001</v>
      </c>
      <c r="P5" s="11">
        <f t="shared" ref="P5:P27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/>
      <c r="K6" s="9"/>
      <c r="L6" s="9"/>
      <c r="M6" s="9"/>
      <c r="N6" s="9">
        <f>SUM(F6:M6)</f>
        <v>0</v>
      </c>
      <c r="O6" s="10">
        <f>1.1*10</f>
        <v>11</v>
      </c>
      <c r="P6" s="11">
        <f t="shared" si="1"/>
        <v>0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>
        <v>2</v>
      </c>
      <c r="G8" s="9"/>
      <c r="H8" s="9"/>
      <c r="I8" s="9"/>
      <c r="J8" s="9"/>
      <c r="K8" s="9"/>
      <c r="L8" s="9"/>
      <c r="M8" s="9"/>
      <c r="N8" s="9">
        <f t="shared" si="0"/>
        <v>2</v>
      </c>
      <c r="O8" s="10">
        <f>1.1*10</f>
        <v>11</v>
      </c>
      <c r="P8" s="11">
        <f t="shared" si="1"/>
        <v>22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/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>
        <v>4</v>
      </c>
      <c r="H17" s="9"/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 t="s">
        <v>94</v>
      </c>
      <c r="C18" s="7" t="s">
        <v>92</v>
      </c>
      <c r="D18" s="8" t="s">
        <v>39</v>
      </c>
      <c r="E18" s="8" t="s">
        <v>93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1</v>
      </c>
      <c r="C19" s="7" t="s">
        <v>51</v>
      </c>
      <c r="D19" s="8" t="s">
        <v>50</v>
      </c>
      <c r="E19" s="8" t="s">
        <v>44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2</v>
      </c>
      <c r="C20" s="7" t="s">
        <v>52</v>
      </c>
      <c r="D20" s="8" t="s">
        <v>53</v>
      </c>
      <c r="E20" s="8" t="s">
        <v>43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3</v>
      </c>
      <c r="C21" s="7" t="s">
        <v>41</v>
      </c>
      <c r="D21" s="8" t="s">
        <v>54</v>
      </c>
      <c r="E21" s="8" t="s">
        <v>49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4</v>
      </c>
      <c r="C22" s="7" t="s">
        <v>42</v>
      </c>
      <c r="D22" s="8" t="s">
        <v>54</v>
      </c>
      <c r="E22" s="8" t="s">
        <v>48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5</v>
      </c>
      <c r="C23" s="7" t="s">
        <v>55</v>
      </c>
      <c r="D23" s="8" t="s">
        <v>39</v>
      </c>
      <c r="E23" s="8" t="s">
        <v>45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0.9</v>
      </c>
      <c r="P23" s="11">
        <f t="shared" si="1"/>
        <v>0</v>
      </c>
      <c r="Q23" s="4"/>
    </row>
    <row r="24" spans="2:17" ht="23" customHeight="1" x14ac:dyDescent="0.35">
      <c r="B24" s="6">
        <v>6</v>
      </c>
      <c r="C24" s="7" t="s">
        <v>56</v>
      </c>
      <c r="D24" s="8" t="s">
        <v>40</v>
      </c>
      <c r="E24" s="8" t="s">
        <v>57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3.5</v>
      </c>
      <c r="P24" s="11">
        <f t="shared" si="1"/>
        <v>0</v>
      </c>
      <c r="Q24" s="4"/>
    </row>
    <row r="25" spans="2:17" ht="23" customHeight="1" x14ac:dyDescent="0.35">
      <c r="B25" s="6">
        <v>7</v>
      </c>
      <c r="C25" s="7" t="s">
        <v>68</v>
      </c>
      <c r="D25" s="8" t="s">
        <v>36</v>
      </c>
      <c r="E25" s="8" t="s">
        <v>71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f>3.75*1.2</f>
        <v>4.5</v>
      </c>
      <c r="P25" s="11">
        <f t="shared" si="1"/>
        <v>0</v>
      </c>
      <c r="Q25" s="4"/>
    </row>
    <row r="26" spans="2:17" ht="23" customHeight="1" x14ac:dyDescent="0.35">
      <c r="B26" s="6">
        <v>8</v>
      </c>
      <c r="C26" s="7" t="s">
        <v>81</v>
      </c>
      <c r="D26" s="8" t="s">
        <v>38</v>
      </c>
      <c r="E26" s="8" t="s">
        <v>82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1.2</v>
      </c>
      <c r="P26" s="11">
        <f t="shared" si="1"/>
        <v>0</v>
      </c>
      <c r="Q26" s="4"/>
    </row>
    <row r="27" spans="2:17" ht="23" customHeight="1" x14ac:dyDescent="0.35">
      <c r="B27" s="6">
        <v>9</v>
      </c>
      <c r="C27" s="7" t="s">
        <v>85</v>
      </c>
      <c r="D27" s="8" t="s">
        <v>86</v>
      </c>
      <c r="E27" s="8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2.1</v>
      </c>
      <c r="P27" s="11">
        <f t="shared" si="1"/>
        <v>0</v>
      </c>
      <c r="Q27" s="4"/>
    </row>
    <row r="28" spans="2:17" ht="23" customHeight="1" x14ac:dyDescent="0.35">
      <c r="B28" s="6">
        <v>10</v>
      </c>
      <c r="C28" s="7" t="s">
        <v>84</v>
      </c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10"/>
      <c r="P28" s="12"/>
      <c r="Q28" s="4"/>
    </row>
    <row r="29" spans="2:17" ht="23" customHeight="1" x14ac:dyDescent="0.35">
      <c r="B29" s="27" t="s">
        <v>58</v>
      </c>
      <c r="C29" s="27"/>
      <c r="D29" s="27"/>
      <c r="E29" s="27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5"/>
      <c r="Q29" s="4"/>
    </row>
    <row r="30" spans="2:17" ht="20" customHeight="1" x14ac:dyDescent="0.35">
      <c r="B30" s="24" t="s">
        <v>96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16">
        <f>SUM(P4:P28)</f>
        <v>110</v>
      </c>
    </row>
  </sheetData>
  <autoFilter ref="B3:K28" xr:uid="{F5E43437-34E5-46B0-921E-52A696E5152D}"/>
  <mergeCells count="10">
    <mergeCell ref="O2:O3"/>
    <mergeCell ref="P2:P3"/>
    <mergeCell ref="B29:E29"/>
    <mergeCell ref="B30:O30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Delivery</vt:lpstr>
      <vt:lpstr>cat 2</vt:lpstr>
      <vt:lpstr>cat 3</vt:lpstr>
      <vt:lpstr>cat 4</vt:lpstr>
      <vt:lpstr>Cat 5</vt:lpstr>
      <vt:lpstr>Cat 6</vt:lpstr>
      <vt:lpstr>cAT 7</vt:lpstr>
      <vt:lpstr>8</vt:lpstr>
      <vt:lpstr>9</vt:lpstr>
      <vt:lpstr>10</vt:lpstr>
      <vt:lpstr>11</vt:lpstr>
      <vt:lpstr>12</vt:lpstr>
      <vt:lpstr>'10'!Print_Area</vt:lpstr>
      <vt:lpstr>'11'!Print_Area</vt:lpstr>
      <vt:lpstr>'12'!Print_Area</vt:lpstr>
      <vt:lpstr>'8'!Print_Area</vt:lpstr>
      <vt:lpstr>'9'!Print_Area</vt:lpstr>
      <vt:lpstr>'cat 2'!Print_Area</vt:lpstr>
      <vt:lpstr>'cat 3'!Print_Area</vt:lpstr>
      <vt:lpstr>'cat 4'!Print_Area</vt:lpstr>
      <vt:lpstr>'Cat 5'!Print_Area</vt:lpstr>
      <vt:lpstr>'Cat 6'!Print_Area</vt:lpstr>
      <vt:lpstr>'cAT 7'!Print_Area</vt:lpstr>
      <vt:lpstr>Delivery!Print_Area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Toh</cp:lastModifiedBy>
  <cp:lastPrinted>2025-12-17T07:57:14Z</cp:lastPrinted>
  <dcterms:created xsi:type="dcterms:W3CDTF">2015-06-05T18:17:20Z</dcterms:created>
  <dcterms:modified xsi:type="dcterms:W3CDTF">2025-12-17T11:20:48Z</dcterms:modified>
</cp:coreProperties>
</file>